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 filterPrivacy="1" codeName="ThisWorkbook" defaultThemeVersion="124226"/>
  <xr:revisionPtr revIDLastSave="0" documentId="8_{EF0325CE-FE5B-8D46-A0D3-363F97590426}" xr6:coauthVersionLast="47" xr6:coauthVersionMax="47" xr10:uidLastSave="{00000000-0000-0000-0000-000000000000}"/>
  <bookViews>
    <workbookView xWindow="0" yWindow="500" windowWidth="28800" windowHeight="16320" tabRatio="842" xr2:uid="{00000000-000D-0000-FFFF-FFFF00000000}"/>
  </bookViews>
  <sheets>
    <sheet name="Offsets assessment guide" sheetId="6" r:id="rId1"/>
  </sheets>
  <definedNames>
    <definedName name="_xlnm.Print_Area" localSheetId="0">'Offsets assessment guide'!$A$1:$AN$49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6" l="1"/>
  <c r="G9" i="6"/>
  <c r="D10" i="6"/>
  <c r="S33" i="6"/>
  <c r="U23" i="6"/>
  <c r="AE33" i="6"/>
  <c r="AG33" i="6" s="1"/>
  <c r="R46" i="6"/>
  <c r="R45" i="6"/>
  <c r="R44" i="6"/>
  <c r="R43" i="6"/>
  <c r="R42" i="6"/>
  <c r="S35" i="6"/>
  <c r="S31" i="6"/>
  <c r="S28" i="6"/>
  <c r="S27" i="6"/>
  <c r="L27" i="6"/>
  <c r="L28" i="6"/>
  <c r="Z45" i="6"/>
  <c r="AE27" i="6"/>
  <c r="AG27" i="6" s="1"/>
  <c r="U27" i="6"/>
  <c r="K21" i="6" l="1"/>
  <c r="AE21" i="6"/>
  <c r="AG21" i="6" s="1"/>
  <c r="AD20" i="6"/>
  <c r="AB20" i="6"/>
  <c r="AB24" i="6"/>
  <c r="AD24" i="6"/>
  <c r="AE25" i="6"/>
  <c r="AG25" i="6" s="1"/>
  <c r="AE23" i="6" l="1"/>
  <c r="AE19" i="6"/>
  <c r="AG19" i="6" l="1"/>
  <c r="Z48" i="6"/>
  <c r="Z46" i="6"/>
  <c r="Z44" i="6"/>
  <c r="Z43" i="6"/>
  <c r="Z42" i="6"/>
  <c r="L21" i="6"/>
  <c r="R48" i="6"/>
  <c r="L20" i="6"/>
  <c r="U19" i="6"/>
  <c r="S19" i="6"/>
  <c r="L19" i="6"/>
  <c r="L25" i="6"/>
  <c r="K25" i="6"/>
  <c r="S23" i="6" s="1"/>
  <c r="L24" i="6"/>
  <c r="Z47" i="6"/>
  <c r="AG23" i="6"/>
  <c r="L23" i="6"/>
  <c r="AE28" i="6"/>
  <c r="AG28" i="6" s="1"/>
  <c r="U28" i="6"/>
  <c r="AE35" i="6"/>
  <c r="AG35" i="6" s="1"/>
  <c r="U35" i="6"/>
  <c r="L35" i="6"/>
  <c r="U33" i="6"/>
  <c r="L33" i="6"/>
  <c r="AE31" i="6"/>
  <c r="AG31" i="6" s="1"/>
  <c r="U31" i="6"/>
  <c r="L31" i="6"/>
  <c r="AZ12" i="6"/>
  <c r="AZ11" i="6"/>
  <c r="AZ10" i="6"/>
  <c r="AZ9" i="6"/>
  <c r="AZ8" i="6"/>
  <c r="AZ7" i="6"/>
  <c r="AZ6" i="6"/>
  <c r="AZ5" i="6"/>
  <c r="AH21" i="6" l="1"/>
  <c r="AH27" i="6"/>
  <c r="AJ27" i="6" s="1"/>
  <c r="V45" i="6" s="1"/>
  <c r="R47" i="6"/>
  <c r="AH31" i="6"/>
  <c r="AH33" i="6"/>
  <c r="AJ33" i="6" s="1"/>
  <c r="V43" i="6" s="1"/>
  <c r="AH35" i="6"/>
  <c r="AJ35" i="6" s="1"/>
  <c r="V44" i="6" s="1"/>
  <c r="AH28" i="6"/>
  <c r="AJ28" i="6" s="1"/>
  <c r="V46" i="6" s="1"/>
  <c r="AH19" i="6"/>
  <c r="U43" i="6"/>
  <c r="AH25" i="6"/>
  <c r="AH23" i="6"/>
  <c r="Z49" i="6"/>
  <c r="U46" i="6" l="1"/>
  <c r="U44" i="6"/>
  <c r="AI23" i="6"/>
  <c r="AI19" i="6"/>
  <c r="U48" i="6" s="1"/>
  <c r="W46" i="6"/>
  <c r="AB46" i="6"/>
  <c r="W44" i="6"/>
  <c r="AB44" i="6"/>
  <c r="W43" i="6"/>
  <c r="AB43" i="6"/>
  <c r="W45" i="6"/>
  <c r="AB45" i="6"/>
  <c r="AJ31" i="6"/>
  <c r="AK31" i="6" s="1"/>
  <c r="U42" i="6"/>
  <c r="AK35" i="6"/>
  <c r="AK33" i="6"/>
  <c r="AK28" i="6"/>
  <c r="AJ19" i="6" l="1"/>
  <c r="AK19" i="6" s="1"/>
  <c r="V42" i="6"/>
  <c r="AB42" i="6" s="1"/>
  <c r="AD42" i="6" s="1"/>
  <c r="AJ23" i="6"/>
  <c r="V47" i="6" s="1"/>
  <c r="U47" i="6"/>
  <c r="AD44" i="6"/>
  <c r="AD43" i="6"/>
  <c r="AD46" i="6"/>
  <c r="V48" i="6" l="1"/>
  <c r="W48" i="6" s="1"/>
  <c r="W42" i="6"/>
  <c r="W47" i="6"/>
  <c r="AB47" i="6"/>
  <c r="AD47" i="6" s="1"/>
  <c r="AK23" i="6"/>
  <c r="U45" i="6"/>
  <c r="AK27" i="6"/>
  <c r="AD45" i="6"/>
  <c r="AB48" i="6" l="1"/>
  <c r="AD48" i="6" s="1"/>
  <c r="AD49" i="6" s="1"/>
  <c r="AB49" i="6" l="1"/>
</calcChain>
</file>

<file path=xl/sharedStrings.xml><?xml version="1.0" encoding="utf-8"?>
<sst xmlns="http://schemas.openxmlformats.org/spreadsheetml/2006/main" count="173" uniqueCount="100">
  <si>
    <t>Drop-down list inputs</t>
  </si>
  <si>
    <t>Offsets Assessment Guide</t>
  </si>
  <si>
    <t>EPBC Status</t>
  </si>
  <si>
    <t>Annual Probability of Extinction</t>
  </si>
  <si>
    <t>Units</t>
  </si>
  <si>
    <t>Factor relevant to case?</t>
  </si>
  <si>
    <t>Quality</t>
  </si>
  <si>
    <t>To Factor</t>
  </si>
  <si>
    <t>Rank Options</t>
  </si>
  <si>
    <t>MNES Ranking</t>
  </si>
  <si>
    <r>
      <t xml:space="preserve">For use in determining offsets under the </t>
    </r>
    <r>
      <rPr>
        <i/>
        <sz val="10"/>
        <color theme="1"/>
        <rFont val="Times New Roman"/>
        <family val="1"/>
      </rPr>
      <t>Environment Protection and Biodiversity Conservation Act 1999</t>
    </r>
    <r>
      <rPr>
        <sz val="10"/>
        <color theme="1"/>
        <rFont val="Times New Roman"/>
        <family val="1"/>
      </rPr>
      <t xml:space="preserve"> </t>
    </r>
  </si>
  <si>
    <t>Key to Cell Colours</t>
  </si>
  <si>
    <t>This guide relies on Macros being enabled in your browser.</t>
  </si>
  <si>
    <t>User input required</t>
  </si>
  <si>
    <t>Critically Endangered</t>
  </si>
  <si>
    <t>Count</t>
  </si>
  <si>
    <t>Yes</t>
  </si>
  <si>
    <t>Population Viability</t>
  </si>
  <si>
    <t>N/A</t>
  </si>
  <si>
    <t>Endangered</t>
  </si>
  <si>
    <t>Adjusted hectares</t>
  </si>
  <si>
    <t>No</t>
  </si>
  <si>
    <t>Mortality Rate</t>
  </si>
  <si>
    <t>Matter of National Environmental Significance</t>
  </si>
  <si>
    <t>Drop-down list</t>
  </si>
  <si>
    <t>Vulnerable</t>
  </si>
  <si>
    <t>% Benchmark</t>
  </si>
  <si>
    <t>Number of individuals</t>
  </si>
  <si>
    <t>Name</t>
  </si>
  <si>
    <t>Coolibah - Black Box Woodland</t>
  </si>
  <si>
    <t>Other</t>
  </si>
  <si>
    <t>%</t>
  </si>
  <si>
    <t>Number of features</t>
  </si>
  <si>
    <t xml:space="preserve">EPBC Act status </t>
  </si>
  <si>
    <t>Calculated output</t>
  </si>
  <si>
    <t>Hectares</t>
  </si>
  <si>
    <t>Condition of habitat</t>
  </si>
  <si>
    <t>Annual probability of extinction</t>
  </si>
  <si>
    <t>Scale 0-10</t>
  </si>
  <si>
    <t>Area of habitat</t>
  </si>
  <si>
    <t>Based on IUCN category definitions</t>
  </si>
  <si>
    <t>Not applicable to attribute</t>
  </si>
  <si>
    <t>Area of community</t>
  </si>
  <si>
    <t>Impact calculator</t>
  </si>
  <si>
    <t>Offset calculator</t>
  </si>
  <si>
    <t>Protected matter attributes</t>
  </si>
  <si>
    <t>Attribute relevant to case?</t>
  </si>
  <si>
    <t>Description</t>
  </si>
  <si>
    <t>Quantum of impact</t>
  </si>
  <si>
    <t>Information source</t>
  </si>
  <si>
    <t xml:space="preserve">Offset calculator
</t>
  </si>
  <si>
    <t>Total quantum of impact</t>
  </si>
  <si>
    <t>Proposed offset</t>
  </si>
  <si>
    <t>Time horizon (years)</t>
  </si>
  <si>
    <t>Start area and quality</t>
  </si>
  <si>
    <t>Future area and quality without offset</t>
  </si>
  <si>
    <t>Future area and quality with offset</t>
  </si>
  <si>
    <t>Raw gain</t>
  </si>
  <si>
    <t>Confidence in result (%)</t>
  </si>
  <si>
    <t>Adjusted gain</t>
  </si>
  <si>
    <t>Net present value (adjusted hectares)</t>
  </si>
  <si>
    <t>% of impact offset</t>
  </si>
  <si>
    <t>Minimum (90%) direct offset requirement met?</t>
  </si>
  <si>
    <t>Cost ($ total)</t>
  </si>
  <si>
    <t>Ecological communities</t>
  </si>
  <si>
    <t>Ecological Communities</t>
  </si>
  <si>
    <t>Area</t>
  </si>
  <si>
    <t>BAM plots</t>
  </si>
  <si>
    <t>Risk-related time horizon (max. 20 years)</t>
  </si>
  <si>
    <t>Start area (hectares)</t>
  </si>
  <si>
    <t>Risk of loss (%) without offset</t>
  </si>
  <si>
    <t>Risk of loss (%) with offset</t>
  </si>
  <si>
    <t>Future area without offset (adjusted hectares)</t>
  </si>
  <si>
    <t>Future area with offset (adjusted hectares)</t>
  </si>
  <si>
    <t>Time until ecological benefit</t>
  </si>
  <si>
    <t>Start quality (scale of 0-10)</t>
  </si>
  <si>
    <t>Future quality without offset (scale of 0-10)</t>
  </si>
  <si>
    <t>Future quality with offset (scale of 0-10)</t>
  </si>
  <si>
    <t>Threatened species habitat</t>
  </si>
  <si>
    <t>Time over which loss is averted (max. 20 years)</t>
  </si>
  <si>
    <t xml:space="preserve">Quality </t>
  </si>
  <si>
    <t>Start value</t>
  </si>
  <si>
    <t>Future value without offset</t>
  </si>
  <si>
    <t>Future value with offset</t>
  </si>
  <si>
    <t xml:space="preserve">Net present value </t>
  </si>
  <si>
    <r>
      <rPr>
        <b/>
        <sz val="10"/>
        <color theme="1"/>
        <rFont val="Times New Roman"/>
        <family val="1"/>
      </rPr>
      <t xml:space="preserve">Number of features
</t>
    </r>
    <r>
      <rPr>
        <sz val="10"/>
        <color theme="1"/>
        <rFont val="Times New Roman"/>
        <family val="1"/>
      </rPr>
      <t>e.g. Nest hollows, habitat trees</t>
    </r>
  </si>
  <si>
    <r>
      <t xml:space="preserve">Condition of habitat
</t>
    </r>
    <r>
      <rPr>
        <sz val="10"/>
        <color theme="1"/>
        <rFont val="Times New Roman"/>
        <family val="1"/>
      </rPr>
      <t>Change in habitat condition, but no change in extent</t>
    </r>
  </si>
  <si>
    <t>Threatened species</t>
  </si>
  <si>
    <r>
      <t xml:space="preserve">Birth rate
</t>
    </r>
    <r>
      <rPr>
        <sz val="10"/>
        <color theme="1"/>
        <rFont val="Times New Roman"/>
        <family val="1"/>
      </rPr>
      <t>e.g. Change in nest success</t>
    </r>
  </si>
  <si>
    <r>
      <t xml:space="preserve">Mortality rate
</t>
    </r>
    <r>
      <rPr>
        <sz val="10"/>
        <color theme="1"/>
        <rFont val="Times New Roman"/>
        <family val="1"/>
      </rPr>
      <t>e.g Change in number of road kills per year</t>
    </r>
  </si>
  <si>
    <r>
      <t xml:space="preserve">Number of individuals
</t>
    </r>
    <r>
      <rPr>
        <sz val="10"/>
        <color theme="1"/>
        <rFont val="Times New Roman"/>
        <family val="1"/>
      </rPr>
      <t>e.g. Individual plants/animals</t>
    </r>
  </si>
  <si>
    <t>Summary</t>
  </si>
  <si>
    <t>Net present value of offset</t>
  </si>
  <si>
    <t>Direct offset adequate?</t>
  </si>
  <si>
    <t xml:space="preserve"> Cost ($)</t>
  </si>
  <si>
    <t>Direct offset ($)</t>
  </si>
  <si>
    <t>Other compensatory measures ($)</t>
  </si>
  <si>
    <t>Total ($)</t>
  </si>
  <si>
    <t>Birth rate</t>
  </si>
  <si>
    <t>Mortality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</si>
</sst>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&quot;$&quot;#,##0.00"/>
    <numFmt numFmtId="167" formatCode="[$-C09]d\ mmmm\ 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6"/>
      <color theme="1"/>
      <name val="Times New Roman"/>
      <family val="1"/>
    </font>
    <font>
      <b/>
      <sz val="24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color theme="1"/>
      <name val="Times New Roman"/>
      <family val="1"/>
    </font>
    <font>
      <sz val="9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E697"/>
        <bgColor indexed="64"/>
      </patternFill>
    </fill>
    <fill>
      <patternFill patternType="solid">
        <fgColor rgb="FFFBD1D2"/>
        <bgColor indexed="64"/>
      </patternFill>
    </fill>
    <fill>
      <patternFill patternType="solid">
        <fgColor rgb="FFF79191"/>
        <bgColor indexed="64"/>
      </patternFill>
    </fill>
  </fills>
  <borders count="1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/>
      <right style="thin">
        <color rgb="FFFF0000"/>
      </right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dashDotDot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Dot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rgb="FFFF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ashDotDot">
        <color indexed="64"/>
      </left>
      <right style="medium">
        <color rgb="FFFF0000"/>
      </right>
      <top style="medium">
        <color indexed="64"/>
      </top>
      <bottom/>
      <diagonal/>
    </border>
    <border>
      <left style="dashDotDot">
        <color indexed="64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FF0000"/>
      </bottom>
      <diagonal/>
    </border>
    <border>
      <left/>
      <right style="thin">
        <color indexed="64"/>
      </right>
      <top style="dashDotDot">
        <color indexed="64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249977111117893"/>
      </top>
      <bottom/>
      <diagonal/>
    </border>
    <border>
      <left style="thin">
        <color indexed="64"/>
      </left>
      <right style="dashDotDot">
        <color indexed="64"/>
      </right>
      <top style="medium">
        <color indexed="64"/>
      </top>
      <bottom/>
      <diagonal/>
    </border>
    <border>
      <left/>
      <right style="medium">
        <color rgb="FFFF0000"/>
      </right>
      <top style="medium">
        <color indexed="64"/>
      </top>
      <bottom/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medium">
        <color indexed="64"/>
      </bottom>
      <diagonal/>
    </border>
    <border>
      <left style="medium">
        <color rgb="FFFF0000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medium">
        <color rgb="FFFF0000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medium">
        <color rgb="FFFF0000"/>
      </bottom>
      <diagonal/>
    </border>
    <border>
      <left style="thin">
        <color theme="1"/>
      </left>
      <right style="thin">
        <color indexed="64"/>
      </right>
      <top/>
      <bottom style="medium">
        <color rgb="FFFF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78">
    <xf numFmtId="0" fontId="0" fillId="0" borderId="0" xfId="0"/>
    <xf numFmtId="0" fontId="8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12" fillId="2" borderId="0" xfId="0" applyFont="1" applyFill="1" applyAlignment="1" applyProtection="1">
      <alignment horizontal="center" vertical="center"/>
      <protection hidden="1"/>
    </xf>
    <xf numFmtId="0" fontId="11" fillId="3" borderId="1" xfId="0" applyFont="1" applyFill="1" applyBorder="1" applyProtection="1">
      <protection hidden="1"/>
    </xf>
    <xf numFmtId="0" fontId="11" fillId="4" borderId="3" xfId="0" applyFont="1" applyFill="1" applyBorder="1" applyAlignment="1" applyProtection="1">
      <alignment horizontal="center"/>
      <protection hidden="1"/>
    </xf>
    <xf numFmtId="0" fontId="11" fillId="4" borderId="4" xfId="0" applyFont="1" applyFill="1" applyBorder="1" applyAlignment="1" applyProtection="1">
      <alignment horizontal="center"/>
      <protection hidden="1"/>
    </xf>
    <xf numFmtId="0" fontId="14" fillId="2" borderId="0" xfId="0" applyFont="1" applyFill="1" applyProtection="1">
      <protection hidden="1"/>
    </xf>
    <xf numFmtId="0" fontId="13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1" fillId="3" borderId="5" xfId="0" applyFont="1" applyFill="1" applyBorder="1" applyProtection="1"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 vertical="center"/>
      <protection hidden="1"/>
    </xf>
    <xf numFmtId="0" fontId="13" fillId="4" borderId="20" xfId="0" applyFont="1" applyFill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 applyProtection="1">
      <alignment horizontal="center" vertical="center"/>
      <protection hidden="1"/>
    </xf>
    <xf numFmtId="0" fontId="11" fillId="4" borderId="10" xfId="0" applyFont="1" applyFill="1" applyBorder="1" applyAlignment="1" applyProtection="1">
      <alignment horizontal="center"/>
      <protection hidden="1"/>
    </xf>
    <xf numFmtId="0" fontId="16" fillId="2" borderId="0" xfId="0" applyFont="1" applyFill="1" applyProtection="1">
      <protection hidden="1"/>
    </xf>
    <xf numFmtId="0" fontId="11" fillId="0" borderId="7" xfId="0" applyFont="1" applyBorder="1" applyAlignment="1" applyProtection="1">
      <alignment horizontal="center" vertical="center"/>
      <protection hidden="1"/>
    </xf>
    <xf numFmtId="0" fontId="13" fillId="7" borderId="109" xfId="0" applyFont="1" applyFill="1" applyBorder="1" applyAlignment="1" applyProtection="1">
      <alignment vertical="center"/>
      <protection hidden="1"/>
    </xf>
    <xf numFmtId="0" fontId="13" fillId="7" borderId="35" xfId="0" applyFont="1" applyFill="1" applyBorder="1" applyAlignment="1" applyProtection="1">
      <alignment vertical="center"/>
      <protection hidden="1"/>
    </xf>
    <xf numFmtId="0" fontId="11" fillId="4" borderId="6" xfId="0" applyFont="1" applyFill="1" applyBorder="1" applyAlignment="1" applyProtection="1">
      <alignment horizontal="center"/>
      <protection hidden="1"/>
    </xf>
    <xf numFmtId="0" fontId="11" fillId="4" borderId="0" xfId="0" applyFont="1" applyFill="1" applyAlignment="1" applyProtection="1">
      <alignment horizontal="center"/>
      <protection hidden="1"/>
    </xf>
    <xf numFmtId="0" fontId="11" fillId="2" borderId="12" xfId="0" applyFont="1" applyFill="1" applyBorder="1" applyProtection="1">
      <protection hidden="1"/>
    </xf>
    <xf numFmtId="0" fontId="16" fillId="2" borderId="0" xfId="0" applyFont="1" applyFill="1" applyAlignment="1" applyProtection="1">
      <alignment vertical="center"/>
      <protection hidden="1"/>
    </xf>
    <xf numFmtId="0" fontId="11" fillId="4" borderId="47" xfId="0" applyFont="1" applyFill="1" applyBorder="1" applyAlignment="1" applyProtection="1">
      <alignment horizontal="center" vertical="center"/>
      <protection hidden="1"/>
    </xf>
    <xf numFmtId="0" fontId="11" fillId="4" borderId="0" xfId="0" applyFont="1" applyFill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11" fillId="4" borderId="0" xfId="0" applyFont="1" applyFill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right" vertical="center"/>
      <protection hidden="1"/>
    </xf>
    <xf numFmtId="0" fontId="17" fillId="2" borderId="0" xfId="0" applyFont="1" applyFill="1" applyAlignment="1" applyProtection="1">
      <alignment horizontal="center"/>
      <protection hidden="1"/>
    </xf>
    <xf numFmtId="0" fontId="11" fillId="4" borderId="17" xfId="0" applyFont="1" applyFill="1" applyBorder="1" applyProtection="1">
      <protection hidden="1"/>
    </xf>
    <xf numFmtId="0" fontId="11" fillId="4" borderId="17" xfId="0" applyFont="1" applyFill="1" applyBorder="1" applyAlignment="1" applyProtection="1">
      <alignment horizontal="center"/>
      <protection hidden="1"/>
    </xf>
    <xf numFmtId="0" fontId="11" fillId="4" borderId="17" xfId="0" applyFont="1" applyFill="1" applyBorder="1" applyAlignment="1" applyProtection="1">
      <alignment horizontal="center" vertical="center"/>
      <protection hidden="1"/>
    </xf>
    <xf numFmtId="0" fontId="13" fillId="2" borderId="20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 textRotation="180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1" fillId="5" borderId="20" xfId="0" applyFont="1" applyFill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 wrapText="1"/>
      <protection hidden="1"/>
    </xf>
    <xf numFmtId="0" fontId="13" fillId="0" borderId="25" xfId="0" applyFont="1" applyBorder="1" applyAlignment="1" applyProtection="1">
      <alignment horizontal="center" vertical="center" wrapText="1"/>
      <protection hidden="1"/>
    </xf>
    <xf numFmtId="9" fontId="11" fillId="5" borderId="25" xfId="0" applyNumberFormat="1" applyFont="1" applyFill="1" applyBorder="1" applyAlignment="1" applyProtection="1">
      <alignment horizontal="center" vertical="center"/>
      <protection locked="0"/>
    </xf>
    <xf numFmtId="0" fontId="13" fillId="4" borderId="25" xfId="0" applyFont="1" applyFill="1" applyBorder="1" applyAlignment="1" applyProtection="1">
      <alignment horizontal="center" vertical="center" wrapText="1"/>
      <protection hidden="1"/>
    </xf>
    <xf numFmtId="0" fontId="13" fillId="6" borderId="20" xfId="0" applyFont="1" applyFill="1" applyBorder="1" applyAlignment="1" applyProtection="1">
      <alignment horizontal="center" vertical="center" wrapText="1"/>
      <protection locked="0"/>
    </xf>
    <xf numFmtId="0" fontId="13" fillId="0" borderId="66" xfId="0" applyFont="1" applyBorder="1" applyAlignment="1" applyProtection="1">
      <alignment horizontal="center" vertical="center" wrapText="1"/>
      <protection hidden="1"/>
    </xf>
    <xf numFmtId="165" fontId="11" fillId="4" borderId="66" xfId="0" applyNumberFormat="1" applyFont="1" applyFill="1" applyBorder="1" applyAlignment="1" applyProtection="1">
      <alignment horizontal="center" vertical="center"/>
      <protection hidden="1"/>
    </xf>
    <xf numFmtId="0" fontId="13" fillId="4" borderId="68" xfId="0" applyFont="1" applyFill="1" applyBorder="1" applyAlignment="1" applyProtection="1">
      <alignment horizontal="center" vertical="center" wrapText="1"/>
      <protection hidden="1"/>
    </xf>
    <xf numFmtId="2" fontId="11" fillId="4" borderId="20" xfId="0" applyNumberFormat="1" applyFont="1" applyFill="1" applyBorder="1" applyAlignment="1" applyProtection="1">
      <alignment horizontal="center" vertical="center"/>
      <protection hidden="1"/>
    </xf>
    <xf numFmtId="0" fontId="13" fillId="4" borderId="72" xfId="0" applyFont="1" applyFill="1" applyBorder="1" applyAlignment="1" applyProtection="1">
      <alignment horizontal="center" vertical="center" wrapText="1"/>
      <protection hidden="1"/>
    </xf>
    <xf numFmtId="0" fontId="11" fillId="5" borderId="73" xfId="0" applyFont="1" applyFill="1" applyBorder="1" applyAlignment="1" applyProtection="1">
      <alignment horizontal="center" vertical="center" wrapText="1"/>
      <protection locked="0"/>
    </xf>
    <xf numFmtId="0" fontId="13" fillId="4" borderId="67" xfId="0" applyFont="1" applyFill="1" applyBorder="1" applyAlignment="1" applyProtection="1">
      <alignment horizontal="center" vertical="center" wrapText="1"/>
      <protection hidden="1"/>
    </xf>
    <xf numFmtId="0" fontId="13" fillId="6" borderId="67" xfId="0" applyFont="1" applyFill="1" applyBorder="1" applyAlignment="1" applyProtection="1">
      <alignment horizontal="center" vertical="center" wrapText="1"/>
      <protection locked="0"/>
    </xf>
    <xf numFmtId="2" fontId="16" fillId="0" borderId="27" xfId="0" applyNumberFormat="1" applyFont="1" applyBorder="1" applyAlignment="1" applyProtection="1">
      <alignment horizontal="center" vertical="center" wrapText="1"/>
      <protection hidden="1"/>
    </xf>
    <xf numFmtId="9" fontId="11" fillId="5" borderId="69" xfId="2" applyFont="1" applyFill="1" applyBorder="1" applyAlignment="1" applyProtection="1">
      <alignment horizontal="center" vertical="center"/>
      <protection locked="0"/>
    </xf>
    <xf numFmtId="2" fontId="11" fillId="4" borderId="67" xfId="0" applyNumberFormat="1" applyFont="1" applyFill="1" applyBorder="1" applyAlignment="1" applyProtection="1">
      <alignment horizontal="center" vertical="center"/>
      <protection hidden="1"/>
    </xf>
    <xf numFmtId="2" fontId="11" fillId="4" borderId="70" xfId="0" applyNumberFormat="1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 vertical="center" wrapText="1"/>
      <protection hidden="1"/>
    </xf>
    <xf numFmtId="9" fontId="11" fillId="5" borderId="36" xfId="0" applyNumberFormat="1" applyFont="1" applyFill="1" applyBorder="1" applyAlignment="1" applyProtection="1">
      <alignment horizontal="center" vertical="center"/>
      <protection locked="0"/>
    </xf>
    <xf numFmtId="0" fontId="13" fillId="4" borderId="36" xfId="0" applyFont="1" applyFill="1" applyBorder="1" applyAlignment="1" applyProtection="1">
      <alignment horizontal="center" vertical="center" wrapText="1"/>
      <protection hidden="1"/>
    </xf>
    <xf numFmtId="0" fontId="13" fillId="4" borderId="87" xfId="0" applyFont="1" applyFill="1" applyBorder="1" applyAlignment="1" applyProtection="1">
      <alignment horizontal="center" vertical="center" wrapText="1"/>
      <protection hidden="1"/>
    </xf>
    <xf numFmtId="165" fontId="11" fillId="4" borderId="68" xfId="0" applyNumberFormat="1" applyFont="1" applyFill="1" applyBorder="1" applyAlignment="1" applyProtection="1">
      <alignment horizontal="center" vertical="center"/>
      <protection hidden="1"/>
    </xf>
    <xf numFmtId="0" fontId="13" fillId="4" borderId="104" xfId="0" applyFont="1" applyFill="1" applyBorder="1" applyAlignment="1" applyProtection="1">
      <alignment horizontal="center" vertical="center" wrapText="1"/>
      <protection hidden="1"/>
    </xf>
    <xf numFmtId="0" fontId="11" fillId="5" borderId="106" xfId="0" applyFont="1" applyFill="1" applyBorder="1" applyAlignment="1" applyProtection="1">
      <alignment horizontal="center" vertical="center" wrapText="1"/>
      <protection locked="0"/>
    </xf>
    <xf numFmtId="0" fontId="13" fillId="4" borderId="44" xfId="0" applyFont="1" applyFill="1" applyBorder="1" applyAlignment="1" applyProtection="1">
      <alignment horizontal="center" vertical="center" wrapText="1"/>
      <protection hidden="1"/>
    </xf>
    <xf numFmtId="0" fontId="13" fillId="6" borderId="77" xfId="0" applyFont="1" applyFill="1" applyBorder="1" applyAlignment="1" applyProtection="1">
      <alignment horizontal="center" vertical="center" wrapText="1"/>
      <protection locked="0"/>
    </xf>
    <xf numFmtId="0" fontId="13" fillId="4" borderId="89" xfId="0" applyFont="1" applyFill="1" applyBorder="1" applyAlignment="1" applyProtection="1">
      <alignment horizontal="center" vertical="center" wrapText="1"/>
      <protection hidden="1"/>
    </xf>
    <xf numFmtId="0" fontId="13" fillId="6" borderId="90" xfId="0" applyFont="1" applyFill="1" applyBorder="1" applyAlignment="1" applyProtection="1">
      <alignment horizontal="center" vertical="center" wrapText="1"/>
      <protection locked="0"/>
    </xf>
    <xf numFmtId="0" fontId="13" fillId="4" borderId="90" xfId="0" applyFont="1" applyFill="1" applyBorder="1" applyAlignment="1" applyProtection="1">
      <alignment horizontal="center" vertical="center" wrapText="1"/>
      <protection hidden="1"/>
    </xf>
    <xf numFmtId="0" fontId="13" fillId="6" borderId="36" xfId="0" applyFont="1" applyFill="1" applyBorder="1" applyAlignment="1" applyProtection="1">
      <alignment horizontal="center" vertical="center" wrapText="1"/>
      <protection locked="0"/>
    </xf>
    <xf numFmtId="2" fontId="16" fillId="0" borderId="36" xfId="0" applyNumberFormat="1" applyFont="1" applyBorder="1" applyAlignment="1" applyProtection="1">
      <alignment horizontal="center" vertical="center" wrapText="1"/>
      <protection hidden="1"/>
    </xf>
    <xf numFmtId="9" fontId="11" fillId="5" borderId="34" xfId="2" applyFont="1" applyFill="1" applyBorder="1" applyAlignment="1" applyProtection="1">
      <alignment horizontal="center" vertical="center" wrapText="1"/>
      <protection locked="0"/>
    </xf>
    <xf numFmtId="2" fontId="11" fillId="4" borderId="36" xfId="0" applyNumberFormat="1" applyFont="1" applyFill="1" applyBorder="1" applyAlignment="1" applyProtection="1">
      <alignment horizontal="center" vertical="center"/>
      <protection hidden="1"/>
    </xf>
    <xf numFmtId="2" fontId="11" fillId="4" borderId="91" xfId="0" applyNumberFormat="1" applyFont="1" applyFill="1" applyBorder="1" applyAlignment="1" applyProtection="1">
      <alignment horizontal="center" vertical="center"/>
      <protection hidden="1"/>
    </xf>
    <xf numFmtId="0" fontId="11" fillId="6" borderId="27" xfId="0" applyFont="1" applyFill="1" applyBorder="1" applyAlignment="1" applyProtection="1">
      <alignment horizontal="center" vertical="center"/>
      <protection locked="0"/>
    </xf>
    <xf numFmtId="0" fontId="11" fillId="5" borderId="41" xfId="0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 wrapText="1"/>
      <protection hidden="1"/>
    </xf>
    <xf numFmtId="0" fontId="11" fillId="6" borderId="27" xfId="0" applyFont="1" applyFill="1" applyBorder="1" applyAlignment="1" applyProtection="1">
      <alignment horizontal="center" vertical="center"/>
      <protection locked="0"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9" fontId="11" fillId="5" borderId="27" xfId="2" applyFont="1" applyFill="1" applyBorder="1" applyAlignment="1" applyProtection="1">
      <alignment horizontal="center" vertical="center"/>
      <protection locked="0"/>
    </xf>
    <xf numFmtId="2" fontId="11" fillId="4" borderId="27" xfId="0" applyNumberFormat="1" applyFont="1" applyFill="1" applyBorder="1" applyAlignment="1" applyProtection="1">
      <alignment horizontal="center" vertical="center"/>
      <protection hidden="1"/>
    </xf>
    <xf numFmtId="10" fontId="11" fillId="4" borderId="56" xfId="0" applyNumberFormat="1" applyFont="1" applyFill="1" applyBorder="1" applyAlignment="1" applyProtection="1">
      <alignment horizontal="center" vertical="center"/>
      <protection hidden="1"/>
    </xf>
    <xf numFmtId="10" fontId="11" fillId="4" borderId="27" xfId="0" applyNumberFormat="1" applyFont="1" applyFill="1" applyBorder="1" applyAlignment="1" applyProtection="1">
      <alignment horizontal="center" vertical="center"/>
      <protection hidden="1"/>
    </xf>
    <xf numFmtId="166" fontId="11" fillId="5" borderId="27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textRotation="90"/>
      <protection hidden="1"/>
    </xf>
    <xf numFmtId="0" fontId="11" fillId="2" borderId="0" xfId="0" applyFont="1" applyFill="1" applyAlignment="1" applyProtection="1">
      <alignment horizontal="left" vertical="center" wrapText="1"/>
      <protection hidden="1"/>
    </xf>
    <xf numFmtId="0" fontId="11" fillId="2" borderId="0" xfId="0" applyFont="1" applyFill="1" applyAlignment="1" applyProtection="1">
      <alignment horizontal="center" vertical="top" wrapText="1"/>
      <protection hidden="1"/>
    </xf>
    <xf numFmtId="0" fontId="19" fillId="2" borderId="0" xfId="0" applyFont="1" applyFill="1" applyAlignment="1" applyProtection="1">
      <alignment horizontal="center" vertical="center" wrapText="1"/>
      <protection hidden="1"/>
    </xf>
    <xf numFmtId="0" fontId="11" fillId="2" borderId="82" xfId="0" applyFont="1" applyFill="1" applyBorder="1" applyProtection="1">
      <protection hidden="1"/>
    </xf>
    <xf numFmtId="0" fontId="11" fillId="2" borderId="0" xfId="0" applyFont="1" applyFill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vertical="top" wrapText="1"/>
      <protection hidden="1"/>
    </xf>
    <xf numFmtId="0" fontId="13" fillId="2" borderId="0" xfId="0" applyFont="1" applyFill="1" applyAlignment="1" applyProtection="1">
      <alignment vertical="center" textRotation="180"/>
      <protection hidden="1"/>
    </xf>
    <xf numFmtId="0" fontId="13" fillId="2" borderId="0" xfId="0" applyFont="1" applyFill="1" applyAlignment="1" applyProtection="1">
      <alignment horizontal="left" vertical="top" wrapText="1"/>
      <protection hidden="1"/>
    </xf>
    <xf numFmtId="2" fontId="11" fillId="4" borderId="7" xfId="0" applyNumberFormat="1" applyFont="1" applyFill="1" applyBorder="1" applyAlignment="1" applyProtection="1">
      <alignment horizontal="center" vertical="center"/>
      <protection hidden="1"/>
    </xf>
    <xf numFmtId="10" fontId="11" fillId="4" borderId="7" xfId="1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/>
      <protection hidden="1"/>
    </xf>
    <xf numFmtId="0" fontId="11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Alignment="1" applyProtection="1">
      <alignment horizontal="center" wrapText="1"/>
      <protection hidden="1"/>
    </xf>
    <xf numFmtId="2" fontId="11" fillId="4" borderId="42" xfId="0" applyNumberFormat="1" applyFont="1" applyFill="1" applyBorder="1" applyAlignment="1" applyProtection="1">
      <alignment horizontal="center" vertical="center"/>
      <protection hidden="1"/>
    </xf>
    <xf numFmtId="10" fontId="11" fillId="4" borderId="42" xfId="1" applyNumberFormat="1" applyFont="1" applyFill="1" applyBorder="1" applyAlignment="1" applyProtection="1">
      <alignment horizontal="center" vertical="center"/>
      <protection hidden="1"/>
    </xf>
    <xf numFmtId="0" fontId="18" fillId="2" borderId="0" xfId="3" applyFont="1" applyFill="1" applyBorder="1" applyAlignment="1" applyProtection="1">
      <alignment horizontal="center" vertical="center"/>
      <protection hidden="1"/>
    </xf>
    <xf numFmtId="0" fontId="14" fillId="2" borderId="0" xfId="0" applyFont="1" applyFill="1" applyAlignment="1" applyProtection="1">
      <alignment horizontal="center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20" fillId="2" borderId="0" xfId="0" applyFont="1" applyFill="1" applyAlignment="1" applyProtection="1">
      <alignment horizontal="center" vertical="center"/>
      <protection hidden="1"/>
    </xf>
    <xf numFmtId="0" fontId="14" fillId="3" borderId="5" xfId="0" applyFont="1" applyFill="1" applyBorder="1" applyProtection="1">
      <protection hidden="1"/>
    </xf>
    <xf numFmtId="0" fontId="20" fillId="2" borderId="0" xfId="0" applyFont="1" applyFill="1" applyAlignment="1" applyProtection="1">
      <alignment horizontal="center"/>
      <protection hidden="1"/>
    </xf>
    <xf numFmtId="0" fontId="21" fillId="2" borderId="0" xfId="0" applyFont="1" applyFill="1" applyAlignment="1" applyProtection="1">
      <alignment horizontal="center" vertical="center"/>
      <protection hidden="1"/>
    </xf>
    <xf numFmtId="0" fontId="21" fillId="2" borderId="0" xfId="0" applyFont="1" applyFill="1" applyAlignment="1" applyProtection="1">
      <alignment horizontal="center" vertical="center" wrapText="1"/>
      <protection hidden="1"/>
    </xf>
    <xf numFmtId="0" fontId="14" fillId="3" borderId="0" xfId="0" applyFont="1" applyFill="1" applyProtection="1">
      <protection hidden="1"/>
    </xf>
    <xf numFmtId="0" fontId="14" fillId="3" borderId="12" xfId="0" applyFont="1" applyFill="1" applyBorder="1" applyProtection="1">
      <protection hidden="1"/>
    </xf>
    <xf numFmtId="0" fontId="14" fillId="2" borderId="13" xfId="0" applyFont="1" applyFill="1" applyBorder="1" applyProtection="1"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7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center" vertical="center" textRotation="180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7" fillId="3" borderId="5" xfId="0" applyFont="1" applyFill="1" applyBorder="1" applyProtection="1">
      <protection hidden="1"/>
    </xf>
    <xf numFmtId="0" fontId="22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center" vertical="center" textRotation="180"/>
      <protection hidden="1"/>
    </xf>
    <xf numFmtId="0" fontId="6" fillId="3" borderId="5" xfId="0" applyFont="1" applyFill="1" applyBorder="1" applyProtection="1">
      <protection hidden="1"/>
    </xf>
    <xf numFmtId="0" fontId="10" fillId="2" borderId="0" xfId="0" applyFont="1" applyFill="1" applyProtection="1"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20" xfId="0" applyFont="1" applyFill="1" applyBorder="1" applyAlignment="1" applyProtection="1">
      <alignment horizontal="center" vertical="center" wrapText="1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16" borderId="84" xfId="0" applyFont="1" applyFill="1" applyBorder="1" applyAlignment="1" applyProtection="1">
      <alignment horizontal="center" vertical="center" wrapText="1"/>
      <protection hidden="1"/>
    </xf>
    <xf numFmtId="0" fontId="5" fillId="16" borderId="85" xfId="0" applyFont="1" applyFill="1" applyBorder="1" applyAlignment="1" applyProtection="1">
      <alignment horizontal="center" vertical="center" wrapText="1"/>
      <protection hidden="1"/>
    </xf>
    <xf numFmtId="0" fontId="5" fillId="4" borderId="78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5" fillId="0" borderId="20" xfId="0" applyFont="1" applyBorder="1" applyAlignment="1" applyProtection="1">
      <alignment horizontal="center" vertical="center" wrapText="1"/>
      <protection hidden="1"/>
    </xf>
    <xf numFmtId="0" fontId="5" fillId="4" borderId="20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 wrapText="1"/>
      <protection hidden="1"/>
    </xf>
    <xf numFmtId="0" fontId="24" fillId="16" borderId="84" xfId="0" applyFont="1" applyFill="1" applyBorder="1" applyAlignment="1" applyProtection="1">
      <alignment horizontal="center" vertical="center" wrapText="1"/>
      <protection hidden="1"/>
    </xf>
    <xf numFmtId="9" fontId="5" fillId="16" borderId="84" xfId="2" applyFont="1" applyFill="1" applyBorder="1" applyAlignment="1" applyProtection="1">
      <alignment horizontal="center" vertical="center" wrapText="1"/>
      <protection hidden="1"/>
    </xf>
    <xf numFmtId="165" fontId="5" fillId="16" borderId="84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23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20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2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3" fillId="7" borderId="37" xfId="0" applyFont="1" applyFill="1" applyBorder="1" applyAlignment="1" applyProtection="1">
      <alignment vertical="center"/>
      <protection hidden="1"/>
    </xf>
    <xf numFmtId="0" fontId="13" fillId="7" borderId="107" xfId="0" applyFont="1" applyFill="1" applyBorder="1" applyAlignment="1" applyProtection="1">
      <alignment vertical="center"/>
      <protection hidden="1"/>
    </xf>
    <xf numFmtId="0" fontId="4" fillId="4" borderId="2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11" fillId="5" borderId="61" xfId="0" applyFont="1" applyFill="1" applyBorder="1" applyAlignment="1" applyProtection="1">
      <alignment horizontal="center" vertical="center" wrapText="1"/>
      <protection locked="0"/>
    </xf>
    <xf numFmtId="0" fontId="11" fillId="5" borderId="41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/>
      <protection hidden="1"/>
    </xf>
    <xf numFmtId="166" fontId="11" fillId="4" borderId="7" xfId="0" applyNumberFormat="1" applyFont="1" applyFill="1" applyBorder="1" applyAlignment="1" applyProtection="1">
      <alignment horizontal="center" vertical="center"/>
      <protection hidden="1"/>
    </xf>
    <xf numFmtId="166" fontId="13" fillId="4" borderId="21" xfId="0" applyNumberFormat="1" applyFont="1" applyFill="1" applyBorder="1" applyAlignment="1" applyProtection="1">
      <alignment horizontal="center" vertical="center"/>
      <protection hidden="1"/>
    </xf>
    <xf numFmtId="166" fontId="13" fillId="4" borderId="22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left" vertical="center"/>
      <protection hidden="1"/>
    </xf>
    <xf numFmtId="0" fontId="13" fillId="2" borderId="0" xfId="0" applyFont="1" applyFill="1" applyAlignment="1" applyProtection="1">
      <alignment horizontal="left" vertical="top" wrapText="1"/>
      <protection hidden="1"/>
    </xf>
    <xf numFmtId="0" fontId="11" fillId="6" borderId="36" xfId="0" applyFont="1" applyFill="1" applyBorder="1" applyAlignment="1" applyProtection="1">
      <alignment horizontal="center" vertical="center"/>
      <protection locked="0" hidden="1"/>
    </xf>
    <xf numFmtId="0" fontId="11" fillId="6" borderId="27" xfId="0" applyFont="1" applyFill="1" applyBorder="1" applyAlignment="1" applyProtection="1">
      <alignment horizontal="center" vertical="center"/>
      <protection locked="0" hidden="1"/>
    </xf>
    <xf numFmtId="0" fontId="11" fillId="5" borderId="60" xfId="0" applyFont="1" applyFill="1" applyBorder="1" applyAlignment="1" applyProtection="1">
      <alignment horizontal="center" vertical="center" wrapText="1"/>
      <protection locked="0"/>
    </xf>
    <xf numFmtId="0" fontId="11" fillId="5" borderId="61" xfId="0" applyFont="1" applyFill="1" applyBorder="1" applyAlignment="1" applyProtection="1">
      <alignment horizontal="center" vertical="center" wrapText="1"/>
      <protection locked="0"/>
    </xf>
    <xf numFmtId="166" fontId="11" fillId="4" borderId="10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wrapText="1"/>
      <protection hidden="1"/>
    </xf>
    <xf numFmtId="0" fontId="11" fillId="2" borderId="0" xfId="0" applyFont="1" applyFill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16" fillId="0" borderId="36" xfId="0" applyFont="1" applyBorder="1" applyAlignment="1" applyProtection="1">
      <alignment horizontal="center" vertical="center" wrapText="1"/>
      <protection hidden="1"/>
    </xf>
    <xf numFmtId="0" fontId="16" fillId="0" borderId="77" xfId="0" applyFont="1" applyBorder="1" applyAlignment="1" applyProtection="1">
      <alignment horizontal="center" vertical="center" wrapText="1"/>
      <protection hidden="1"/>
    </xf>
    <xf numFmtId="0" fontId="11" fillId="5" borderId="33" xfId="0" applyFont="1" applyFill="1" applyBorder="1" applyAlignment="1" applyProtection="1">
      <alignment horizontal="center" vertical="center" wrapText="1"/>
      <protection locked="0"/>
    </xf>
    <xf numFmtId="0" fontId="11" fillId="5" borderId="34" xfId="0" applyFont="1" applyFill="1" applyBorder="1" applyAlignment="1" applyProtection="1">
      <alignment horizontal="center" vertical="center" wrapText="1"/>
      <protection locked="0"/>
    </xf>
    <xf numFmtId="0" fontId="11" fillId="5" borderId="39" xfId="0" applyFont="1" applyFill="1" applyBorder="1" applyAlignment="1" applyProtection="1">
      <alignment horizontal="center" vertical="center" wrapText="1"/>
      <protection locked="0"/>
    </xf>
    <xf numFmtId="0" fontId="11" fillId="5" borderId="40" xfId="0" applyFont="1" applyFill="1" applyBorder="1" applyAlignment="1" applyProtection="1">
      <alignment horizontal="center" vertical="center" wrapText="1"/>
      <protection locked="0"/>
    </xf>
    <xf numFmtId="0" fontId="11" fillId="5" borderId="65" xfId="0" applyFont="1" applyFill="1" applyBorder="1" applyAlignment="1" applyProtection="1">
      <alignment horizontal="center" vertical="center" wrapText="1"/>
      <protection locked="0"/>
    </xf>
    <xf numFmtId="0" fontId="11" fillId="5" borderId="63" xfId="0" applyFont="1" applyFill="1" applyBorder="1" applyAlignment="1" applyProtection="1">
      <alignment horizontal="center" vertical="center" wrapText="1"/>
      <protection locked="0"/>
    </xf>
    <xf numFmtId="164" fontId="13" fillId="0" borderId="24" xfId="0" applyNumberFormat="1" applyFont="1" applyBorder="1" applyAlignment="1" applyProtection="1">
      <alignment horizontal="center" vertical="center"/>
      <protection hidden="1"/>
    </xf>
    <xf numFmtId="166" fontId="11" fillId="4" borderId="26" xfId="0" applyNumberFormat="1" applyFont="1" applyFill="1" applyBorder="1" applyAlignment="1" applyProtection="1">
      <alignment horizontal="center" vertical="center"/>
      <protection hidden="1"/>
    </xf>
    <xf numFmtId="0" fontId="16" fillId="0" borderId="27" xfId="0" applyFont="1" applyBorder="1" applyAlignment="1" applyProtection="1">
      <alignment horizontal="center" vertical="center" wrapText="1"/>
      <protection hidden="1"/>
    </xf>
    <xf numFmtId="0" fontId="13" fillId="4" borderId="47" xfId="0" applyFont="1" applyFill="1" applyBorder="1" applyAlignment="1" applyProtection="1">
      <alignment horizontal="left" vertical="center"/>
      <protection hidden="1"/>
    </xf>
    <xf numFmtId="0" fontId="13" fillId="4" borderId="7" xfId="0" applyFont="1" applyFill="1" applyBorder="1" applyAlignment="1" applyProtection="1">
      <alignment horizontal="left" vertical="center"/>
      <protection hidden="1"/>
    </xf>
    <xf numFmtId="0" fontId="11" fillId="4" borderId="10" xfId="0" applyFont="1" applyFill="1" applyBorder="1" applyAlignment="1" applyProtection="1">
      <alignment horizontal="center" vertical="center"/>
      <protection hidden="1"/>
    </xf>
    <xf numFmtId="0" fontId="11" fillId="4" borderId="19" xfId="0" applyFont="1" applyFill="1" applyBorder="1" applyAlignment="1" applyProtection="1">
      <alignment horizontal="center" vertical="center"/>
      <protection hidden="1"/>
    </xf>
    <xf numFmtId="0" fontId="11" fillId="4" borderId="6" xfId="0" applyFont="1" applyFill="1" applyBorder="1" applyAlignment="1" applyProtection="1">
      <alignment horizontal="center" vertical="center"/>
      <protection hidden="1"/>
    </xf>
    <xf numFmtId="0" fontId="5" fillId="4" borderId="21" xfId="0" applyFont="1" applyFill="1" applyBorder="1" applyAlignment="1" applyProtection="1">
      <alignment horizontal="center" vertical="center" wrapText="1"/>
      <protection hidden="1"/>
    </xf>
    <xf numFmtId="0" fontId="5" fillId="4" borderId="23" xfId="0" applyFont="1" applyFill="1" applyBorder="1" applyAlignment="1" applyProtection="1">
      <alignment horizontal="center" vertical="center" wrapText="1"/>
      <protection hidden="1"/>
    </xf>
    <xf numFmtId="0" fontId="11" fillId="5" borderId="98" xfId="0" applyFont="1" applyFill="1" applyBorder="1" applyAlignment="1" applyProtection="1">
      <alignment horizontal="center" vertical="center" wrapText="1"/>
      <protection locked="0"/>
    </xf>
    <xf numFmtId="0" fontId="11" fillId="5" borderId="99" xfId="0" applyFont="1" applyFill="1" applyBorder="1" applyAlignment="1" applyProtection="1">
      <alignment horizontal="center" vertical="center" wrapText="1"/>
      <protection locked="0"/>
    </xf>
    <xf numFmtId="0" fontId="11" fillId="5" borderId="101" xfId="0" applyFont="1" applyFill="1" applyBorder="1" applyAlignment="1" applyProtection="1">
      <alignment horizontal="center" vertical="center" wrapText="1"/>
      <protection locked="0"/>
    </xf>
    <xf numFmtId="0" fontId="11" fillId="5" borderId="102" xfId="0" applyFont="1" applyFill="1" applyBorder="1" applyAlignment="1" applyProtection="1">
      <alignment horizontal="center" vertical="center" wrapText="1"/>
      <protection locked="0"/>
    </xf>
    <xf numFmtId="0" fontId="11" fillId="5" borderId="100" xfId="0" applyFont="1" applyFill="1" applyBorder="1" applyAlignment="1" applyProtection="1">
      <alignment horizontal="center" vertical="center" wrapText="1"/>
      <protection locked="0"/>
    </xf>
    <xf numFmtId="0" fontId="11" fillId="5" borderId="103" xfId="0" applyFont="1" applyFill="1" applyBorder="1" applyAlignment="1" applyProtection="1">
      <alignment horizontal="center" vertical="center" wrapText="1"/>
      <protection locked="0"/>
    </xf>
    <xf numFmtId="0" fontId="11" fillId="5" borderId="104" xfId="0" applyFont="1" applyFill="1" applyBorder="1" applyAlignment="1" applyProtection="1">
      <alignment horizontal="center" vertical="center" wrapText="1"/>
      <protection locked="0"/>
    </xf>
    <xf numFmtId="0" fontId="11" fillId="5" borderId="105" xfId="0" applyFont="1" applyFill="1" applyBorder="1" applyAlignment="1" applyProtection="1">
      <alignment horizontal="center" vertical="center" wrapText="1"/>
      <protection locked="0"/>
    </xf>
    <xf numFmtId="166" fontId="11" fillId="4" borderId="24" xfId="0" applyNumberFormat="1" applyFont="1" applyFill="1" applyBorder="1" applyAlignment="1" applyProtection="1">
      <alignment horizontal="center" vertical="center"/>
      <protection hidden="1"/>
    </xf>
    <xf numFmtId="166" fontId="11" fillId="4" borderId="14" xfId="0" applyNumberFormat="1" applyFont="1" applyFill="1" applyBorder="1" applyAlignment="1" applyProtection="1">
      <alignment horizontal="center" vertical="center"/>
      <protection hidden="1"/>
    </xf>
    <xf numFmtId="0" fontId="11" fillId="5" borderId="106" xfId="0" applyFont="1" applyFill="1" applyBorder="1" applyAlignment="1" applyProtection="1">
      <alignment horizontal="center" vertical="center" wrapText="1"/>
      <protection locked="0"/>
    </xf>
    <xf numFmtId="166" fontId="11" fillId="4" borderId="37" xfId="0" applyNumberFormat="1" applyFont="1" applyFill="1" applyBorder="1" applyAlignment="1" applyProtection="1">
      <alignment horizontal="center" vertical="center"/>
      <protection hidden="1"/>
    </xf>
    <xf numFmtId="166" fontId="11" fillId="4" borderId="107" xfId="0" applyNumberFormat="1" applyFont="1" applyFill="1" applyBorder="1" applyAlignment="1" applyProtection="1">
      <alignment horizontal="center" vertical="center"/>
      <protection hidden="1"/>
    </xf>
    <xf numFmtId="0" fontId="13" fillId="4" borderId="75" xfId="0" applyFont="1" applyFill="1" applyBorder="1" applyAlignment="1" applyProtection="1">
      <alignment horizontal="center" vertical="center" wrapText="1"/>
      <protection hidden="1"/>
    </xf>
    <xf numFmtId="0" fontId="13" fillId="4" borderId="59" xfId="0" applyFont="1" applyFill="1" applyBorder="1" applyAlignment="1" applyProtection="1">
      <alignment horizontal="center" vertical="center" wrapText="1"/>
      <protection hidden="1"/>
    </xf>
    <xf numFmtId="0" fontId="13" fillId="4" borderId="42" xfId="0" applyFont="1" applyFill="1" applyBorder="1" applyAlignment="1" applyProtection="1">
      <alignment horizontal="center" vertical="center" wrapText="1"/>
      <protection hidden="1"/>
    </xf>
    <xf numFmtId="0" fontId="13" fillId="4" borderId="67" xfId="0" applyFont="1" applyFill="1" applyBorder="1" applyAlignment="1" applyProtection="1">
      <alignment horizontal="center" vertical="center" wrapText="1"/>
      <protection hidden="1"/>
    </xf>
    <xf numFmtId="0" fontId="11" fillId="5" borderId="42" xfId="0" applyFont="1" applyFill="1" applyBorder="1" applyAlignment="1" applyProtection="1">
      <alignment horizontal="center" vertical="center" wrapText="1"/>
      <protection locked="0"/>
    </xf>
    <xf numFmtId="0" fontId="11" fillId="5" borderId="67" xfId="0" applyFont="1" applyFill="1" applyBorder="1" applyAlignment="1" applyProtection="1">
      <alignment horizontal="center" vertical="center" wrapText="1"/>
      <protection locked="0"/>
    </xf>
    <xf numFmtId="0" fontId="11" fillId="5" borderId="98" xfId="0" applyFont="1" applyFill="1" applyBorder="1" applyAlignment="1" applyProtection="1">
      <alignment horizontal="center" vertical="center"/>
      <protection locked="0"/>
    </xf>
    <xf numFmtId="0" fontId="11" fillId="5" borderId="99" xfId="0" applyFont="1" applyFill="1" applyBorder="1" applyAlignment="1" applyProtection="1">
      <alignment horizontal="center" vertical="center"/>
      <protection locked="0"/>
    </xf>
    <xf numFmtId="0" fontId="11" fillId="5" borderId="101" xfId="0" applyFont="1" applyFill="1" applyBorder="1" applyAlignment="1" applyProtection="1">
      <alignment horizontal="center" vertical="center"/>
      <protection locked="0"/>
    </xf>
    <xf numFmtId="0" fontId="11" fillId="5" borderId="102" xfId="0" applyFont="1" applyFill="1" applyBorder="1" applyAlignment="1" applyProtection="1">
      <alignment horizontal="center" vertical="center"/>
      <protection locked="0"/>
    </xf>
    <xf numFmtId="0" fontId="11" fillId="5" borderId="100" xfId="0" applyFont="1" applyFill="1" applyBorder="1" applyAlignment="1" applyProtection="1">
      <alignment horizontal="center" vertical="center"/>
      <protection locked="0"/>
    </xf>
    <xf numFmtId="0" fontId="11" fillId="5" borderId="103" xfId="0" applyFont="1" applyFill="1" applyBorder="1" applyAlignment="1" applyProtection="1">
      <alignment horizontal="center" vertical="center"/>
      <protection locked="0"/>
    </xf>
    <xf numFmtId="0" fontId="11" fillId="4" borderId="36" xfId="0" applyFont="1" applyFill="1" applyBorder="1" applyAlignment="1" applyProtection="1">
      <alignment horizontal="center" vertical="center"/>
      <protection hidden="1"/>
    </xf>
    <xf numFmtId="0" fontId="11" fillId="4" borderId="27" xfId="0" applyFont="1" applyFill="1" applyBorder="1" applyAlignment="1" applyProtection="1">
      <alignment horizontal="center" vertical="center"/>
      <protection hidden="1"/>
    </xf>
    <xf numFmtId="0" fontId="5" fillId="16" borderId="64" xfId="0" applyFont="1" applyFill="1" applyBorder="1" applyAlignment="1" applyProtection="1">
      <alignment horizontal="center" vertical="center" wrapText="1"/>
      <protection hidden="1"/>
    </xf>
    <xf numFmtId="0" fontId="5" fillId="16" borderId="62" xfId="0" applyFont="1" applyFill="1" applyBorder="1" applyAlignment="1" applyProtection="1">
      <alignment horizontal="center" vertical="center" wrapText="1"/>
      <protection hidden="1"/>
    </xf>
    <xf numFmtId="0" fontId="11" fillId="5" borderId="39" xfId="0" applyFont="1" applyFill="1" applyBorder="1" applyAlignment="1" applyProtection="1">
      <alignment horizontal="center" vertical="center"/>
      <protection locked="0"/>
    </xf>
    <xf numFmtId="0" fontId="11" fillId="5" borderId="40" xfId="0" applyFont="1" applyFill="1" applyBorder="1" applyAlignment="1" applyProtection="1">
      <alignment horizontal="center" vertical="center"/>
      <protection locked="0"/>
    </xf>
    <xf numFmtId="0" fontId="5" fillId="16" borderId="84" xfId="0" applyFont="1" applyFill="1" applyBorder="1" applyAlignment="1" applyProtection="1">
      <alignment horizontal="center" vertical="center" wrapText="1"/>
      <protection hidden="1"/>
    </xf>
    <xf numFmtId="0" fontId="11" fillId="4" borderId="43" xfId="0" applyFont="1" applyFill="1" applyBorder="1" applyAlignment="1" applyProtection="1">
      <alignment horizontal="center" vertical="center"/>
      <protection hidden="1"/>
    </xf>
    <xf numFmtId="0" fontId="11" fillId="4" borderId="29" xfId="0" applyFont="1" applyFill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hidden="1"/>
    </xf>
    <xf numFmtId="164" fontId="13" fillId="4" borderId="27" xfId="0" applyNumberFormat="1" applyFont="1" applyFill="1" applyBorder="1" applyAlignment="1" applyProtection="1">
      <alignment horizontal="center" vertical="center"/>
      <protection hidden="1"/>
    </xf>
    <xf numFmtId="166" fontId="11" fillId="4" borderId="42" xfId="0" applyNumberFormat="1" applyFont="1" applyFill="1" applyBorder="1" applyAlignment="1" applyProtection="1">
      <alignment horizontal="center" vertical="center"/>
      <protection hidden="1"/>
    </xf>
    <xf numFmtId="166" fontId="11" fillId="4" borderId="43" xfId="0" applyNumberFormat="1" applyFont="1" applyFill="1" applyBorder="1" applyAlignment="1" applyProtection="1">
      <alignment horizontal="center" vertical="center"/>
      <protection hidden="1"/>
    </xf>
    <xf numFmtId="0" fontId="13" fillId="4" borderId="46" xfId="0" applyFont="1" applyFill="1" applyBorder="1" applyAlignment="1" applyProtection="1">
      <alignment horizontal="left" vertical="center"/>
      <protection hidden="1"/>
    </xf>
    <xf numFmtId="0" fontId="13" fillId="4" borderId="6" xfId="0" applyFont="1" applyFill="1" applyBorder="1" applyAlignment="1" applyProtection="1">
      <alignment horizontal="left" vertical="center"/>
      <protection hidden="1"/>
    </xf>
    <xf numFmtId="0" fontId="13" fillId="4" borderId="48" xfId="0" applyFont="1" applyFill="1" applyBorder="1" applyAlignment="1" applyProtection="1">
      <alignment horizontal="left" vertical="center"/>
      <protection hidden="1"/>
    </xf>
    <xf numFmtId="0" fontId="13" fillId="4" borderId="42" xfId="0" applyFont="1" applyFill="1" applyBorder="1" applyAlignment="1" applyProtection="1">
      <alignment horizontal="left" vertical="center"/>
      <protection hidden="1"/>
    </xf>
    <xf numFmtId="0" fontId="11" fillId="5" borderId="35" xfId="0" applyFont="1" applyFill="1" applyBorder="1" applyAlignment="1" applyProtection="1">
      <alignment horizontal="center" vertical="center"/>
      <protection locked="0"/>
    </xf>
    <xf numFmtId="0" fontId="11" fillId="5" borderId="42" xfId="0" applyFont="1" applyFill="1" applyBorder="1" applyAlignment="1" applyProtection="1">
      <alignment horizontal="center" vertical="center"/>
      <protection locked="0"/>
    </xf>
    <xf numFmtId="10" fontId="11" fillId="4" borderId="36" xfId="0" applyNumberFormat="1" applyFont="1" applyFill="1" applyBorder="1" applyAlignment="1" applyProtection="1">
      <alignment horizontal="center" vertical="center"/>
      <protection hidden="1"/>
    </xf>
    <xf numFmtId="10" fontId="11" fillId="4" borderId="27" xfId="0" applyNumberFormat="1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 applyProtection="1">
      <alignment horizontal="left" vertical="top" wrapText="1"/>
      <protection hidden="1"/>
    </xf>
    <xf numFmtId="0" fontId="13" fillId="4" borderId="34" xfId="0" applyFont="1" applyFill="1" applyBorder="1" applyAlignment="1" applyProtection="1">
      <alignment horizontal="left" vertical="top"/>
      <protection hidden="1"/>
    </xf>
    <xf numFmtId="0" fontId="13" fillId="4" borderId="16" xfId="0" applyFont="1" applyFill="1" applyBorder="1" applyAlignment="1" applyProtection="1">
      <alignment horizontal="left" vertical="top"/>
      <protection hidden="1"/>
    </xf>
    <xf numFmtId="0" fontId="13" fillId="4" borderId="40" xfId="0" applyFont="1" applyFill="1" applyBorder="1" applyAlignment="1" applyProtection="1">
      <alignment horizontal="left" vertical="top"/>
      <protection hidden="1"/>
    </xf>
    <xf numFmtId="2" fontId="11" fillId="4" borderId="39" xfId="0" applyNumberFormat="1" applyFont="1" applyFill="1" applyBorder="1" applyAlignment="1" applyProtection="1">
      <alignment horizontal="center" vertical="center"/>
      <protection hidden="1"/>
    </xf>
    <xf numFmtId="2" fontId="11" fillId="4" borderId="57" xfId="0" applyNumberFormat="1" applyFont="1" applyFill="1" applyBorder="1" applyAlignment="1" applyProtection="1">
      <alignment horizontal="center" vertical="center"/>
      <protection hidden="1"/>
    </xf>
    <xf numFmtId="2" fontId="16" fillId="0" borderId="33" xfId="0" applyNumberFormat="1" applyFont="1" applyBorder="1" applyAlignment="1" applyProtection="1">
      <alignment horizontal="center" vertical="center" wrapText="1"/>
      <protection hidden="1"/>
    </xf>
    <xf numFmtId="2" fontId="16" fillId="0" borderId="30" xfId="0" applyNumberFormat="1" applyFont="1" applyBorder="1" applyAlignment="1" applyProtection="1">
      <alignment horizontal="center" vertical="center" wrapText="1"/>
      <protection hidden="1"/>
    </xf>
    <xf numFmtId="9" fontId="11" fillId="5" borderId="36" xfId="2" applyFont="1" applyFill="1" applyBorder="1" applyAlignment="1" applyProtection="1">
      <alignment horizontal="center" vertical="center" wrapText="1"/>
      <protection locked="0"/>
    </xf>
    <xf numFmtId="9" fontId="11" fillId="5" borderId="27" xfId="2" applyFont="1" applyFill="1" applyBorder="1" applyAlignment="1" applyProtection="1">
      <alignment horizontal="center" vertical="center" wrapText="1"/>
      <protection locked="0"/>
    </xf>
    <xf numFmtId="2" fontId="11" fillId="4" borderId="36" xfId="0" applyNumberFormat="1" applyFont="1" applyFill="1" applyBorder="1" applyAlignment="1" applyProtection="1">
      <alignment horizontal="center" vertical="center"/>
      <protection hidden="1"/>
    </xf>
    <xf numFmtId="2" fontId="11" fillId="4" borderId="44" xfId="0" applyNumberFormat="1" applyFont="1" applyFill="1" applyBorder="1" applyAlignment="1" applyProtection="1">
      <alignment horizontal="center" vertical="center"/>
      <protection hidden="1"/>
    </xf>
    <xf numFmtId="2" fontId="11" fillId="4" borderId="25" xfId="0" applyNumberFormat="1" applyFont="1" applyFill="1" applyBorder="1" applyAlignment="1" applyProtection="1">
      <alignment horizontal="center" vertical="center"/>
      <protection hidden="1"/>
    </xf>
    <xf numFmtId="165" fontId="5" fillId="17" borderId="84" xfId="0" applyNumberFormat="1" applyFont="1" applyFill="1" applyBorder="1" applyAlignment="1" applyProtection="1">
      <alignment horizontal="center" vertical="center" wrapText="1"/>
      <protection hidden="1"/>
    </xf>
    <xf numFmtId="165" fontId="5" fillId="17" borderId="94" xfId="0" applyNumberFormat="1" applyFont="1" applyFill="1" applyBorder="1" applyAlignment="1" applyProtection="1">
      <alignment horizontal="center" vertical="center" wrapText="1"/>
      <protection hidden="1"/>
    </xf>
    <xf numFmtId="2" fontId="11" fillId="4" borderId="33" xfId="0" applyNumberFormat="1" applyFont="1" applyFill="1" applyBorder="1" applyAlignment="1" applyProtection="1">
      <alignment horizontal="center" vertical="center"/>
      <protection hidden="1"/>
    </xf>
    <xf numFmtId="2" fontId="11" fillId="4" borderId="92" xfId="0" applyNumberFormat="1" applyFont="1" applyFill="1" applyBorder="1" applyAlignment="1" applyProtection="1">
      <alignment horizontal="center" vertical="center"/>
      <protection hidden="1"/>
    </xf>
    <xf numFmtId="2" fontId="11" fillId="4" borderId="70" xfId="0" applyNumberFormat="1" applyFont="1" applyFill="1" applyBorder="1" applyAlignment="1" applyProtection="1">
      <alignment horizontal="center" vertical="center"/>
      <protection hidden="1"/>
    </xf>
    <xf numFmtId="2" fontId="11" fillId="4" borderId="35" xfId="0" applyNumberFormat="1" applyFont="1" applyFill="1" applyBorder="1" applyAlignment="1" applyProtection="1">
      <alignment horizontal="center" vertical="center"/>
      <protection hidden="1"/>
    </xf>
    <xf numFmtId="2" fontId="11" fillId="4" borderId="42" xfId="0" applyNumberFormat="1" applyFont="1" applyFill="1" applyBorder="1" applyAlignment="1" applyProtection="1">
      <alignment horizontal="center" vertical="center"/>
      <protection hidden="1"/>
    </xf>
    <xf numFmtId="0" fontId="16" fillId="0" borderId="37" xfId="0" applyFont="1" applyBorder="1" applyAlignment="1" applyProtection="1">
      <alignment horizontal="center" vertical="center" wrapText="1"/>
      <protection hidden="1"/>
    </xf>
    <xf numFmtId="0" fontId="16" fillId="0" borderId="43" xfId="0" applyFont="1" applyBorder="1" applyAlignment="1" applyProtection="1">
      <alignment horizontal="center" vertical="center" wrapText="1"/>
      <protection hidden="1"/>
    </xf>
    <xf numFmtId="2" fontId="11" fillId="4" borderId="76" xfId="0" applyNumberFormat="1" applyFont="1" applyFill="1" applyBorder="1" applyAlignment="1" applyProtection="1">
      <alignment horizontal="center" vertical="center"/>
      <protection hidden="1"/>
    </xf>
    <xf numFmtId="2" fontId="11" fillId="4" borderId="74" xfId="0" applyNumberFormat="1" applyFont="1" applyFill="1" applyBorder="1" applyAlignment="1" applyProtection="1">
      <alignment horizontal="center" vertical="center"/>
      <protection hidden="1"/>
    </xf>
    <xf numFmtId="2" fontId="16" fillId="0" borderId="25" xfId="0" applyNumberFormat="1" applyFont="1" applyBorder="1" applyAlignment="1" applyProtection="1">
      <alignment horizontal="center" vertical="center" wrapText="1"/>
      <protection hidden="1"/>
    </xf>
    <xf numFmtId="2" fontId="16" fillId="0" borderId="86" xfId="0" applyNumberFormat="1" applyFont="1" applyBorder="1" applyAlignment="1" applyProtection="1">
      <alignment horizontal="center" vertical="center" wrapText="1"/>
      <protection hidden="1"/>
    </xf>
    <xf numFmtId="2" fontId="11" fillId="4" borderId="27" xfId="0" applyNumberFormat="1" applyFont="1" applyFill="1" applyBorder="1" applyAlignment="1" applyProtection="1">
      <alignment horizontal="center" vertical="center"/>
      <protection hidden="1"/>
    </xf>
    <xf numFmtId="0" fontId="25" fillId="11" borderId="21" xfId="0" applyFont="1" applyFill="1" applyBorder="1" applyAlignment="1" applyProtection="1">
      <alignment horizontal="center" vertical="center"/>
      <protection hidden="1"/>
    </xf>
    <xf numFmtId="0" fontId="25" fillId="11" borderId="22" xfId="0" applyFont="1" applyFill="1" applyBorder="1" applyAlignment="1" applyProtection="1">
      <alignment horizontal="center" vertical="center"/>
      <protection hidden="1"/>
    </xf>
    <xf numFmtId="0" fontId="25" fillId="11" borderId="23" xfId="0" applyFont="1" applyFill="1" applyBorder="1" applyAlignment="1" applyProtection="1">
      <alignment horizontal="center" vertical="center"/>
      <protection hidden="1"/>
    </xf>
    <xf numFmtId="0" fontId="13" fillId="4" borderId="95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locked="0"/>
    </xf>
    <xf numFmtId="0" fontId="11" fillId="5" borderId="27" xfId="0" applyFont="1" applyFill="1" applyBorder="1" applyAlignment="1" applyProtection="1">
      <alignment horizontal="center" vertical="center" wrapText="1"/>
      <protection locked="0"/>
    </xf>
    <xf numFmtId="0" fontId="13" fillId="4" borderId="36" xfId="0" applyFont="1" applyFill="1" applyBorder="1" applyAlignment="1" applyProtection="1">
      <alignment horizontal="center" vertical="center" wrapText="1"/>
      <protection hidden="1"/>
    </xf>
    <xf numFmtId="0" fontId="11" fillId="4" borderId="27" xfId="0" applyFont="1" applyFill="1" applyBorder="1" applyAlignment="1" applyProtection="1">
      <alignment horizontal="center" vertical="center" wrapText="1"/>
      <protection hidden="1"/>
    </xf>
    <xf numFmtId="0" fontId="11" fillId="5" borderId="8" xfId="0" applyFont="1" applyFill="1" applyBorder="1" applyAlignment="1" applyProtection="1">
      <alignment horizontal="center" vertical="center" wrapText="1"/>
      <protection locked="0"/>
    </xf>
    <xf numFmtId="0" fontId="11" fillId="5" borderId="30" xfId="0" applyFont="1" applyFill="1" applyBorder="1" applyAlignment="1" applyProtection="1">
      <alignment horizontal="center" vertical="center" wrapText="1"/>
      <protection locked="0"/>
    </xf>
    <xf numFmtId="2" fontId="11" fillId="4" borderId="79" xfId="0" applyNumberFormat="1" applyFont="1" applyFill="1" applyBorder="1" applyAlignment="1" applyProtection="1">
      <alignment horizontal="center" vertical="center"/>
      <protection hidden="1"/>
    </xf>
    <xf numFmtId="2" fontId="11" fillId="4" borderId="0" xfId="0" applyNumberFormat="1" applyFont="1" applyFill="1" applyAlignment="1" applyProtection="1">
      <alignment horizontal="center" vertical="center"/>
      <protection hidden="1"/>
    </xf>
    <xf numFmtId="2" fontId="11" fillId="4" borderId="17" xfId="0" applyNumberFormat="1" applyFont="1" applyFill="1" applyBorder="1" applyAlignment="1" applyProtection="1">
      <alignment horizontal="center" vertical="center"/>
      <protection hidden="1"/>
    </xf>
    <xf numFmtId="0" fontId="11" fillId="5" borderId="25" xfId="0" applyFont="1" applyFill="1" applyBorder="1" applyAlignment="1" applyProtection="1">
      <alignment horizontal="center" vertical="center" wrapText="1"/>
      <protection locked="0"/>
    </xf>
    <xf numFmtId="0" fontId="11" fillId="5" borderId="44" xfId="0" applyFont="1" applyFill="1" applyBorder="1" applyAlignment="1" applyProtection="1">
      <alignment horizontal="center" vertical="center" wrapText="1"/>
      <protection locked="0"/>
    </xf>
    <xf numFmtId="10" fontId="11" fillId="4" borderId="55" xfId="0" applyNumberFormat="1" applyFont="1" applyFill="1" applyBorder="1" applyAlignment="1" applyProtection="1">
      <alignment horizontal="center" vertical="center"/>
      <protection hidden="1"/>
    </xf>
    <xf numFmtId="10" fontId="11" fillId="4" borderId="56" xfId="0" applyNumberFormat="1" applyFont="1" applyFill="1" applyBorder="1" applyAlignment="1" applyProtection="1">
      <alignment horizontal="center" vertical="center"/>
      <protection hidden="1"/>
    </xf>
    <xf numFmtId="9" fontId="11" fillId="5" borderId="34" xfId="2" applyFont="1" applyFill="1" applyBorder="1" applyAlignment="1" applyProtection="1">
      <alignment horizontal="center" vertical="center" wrapText="1"/>
      <protection locked="0"/>
    </xf>
    <xf numFmtId="9" fontId="11" fillId="5" borderId="40" xfId="2" applyFont="1" applyFill="1" applyBorder="1" applyAlignment="1" applyProtection="1">
      <alignment horizontal="center" vertical="center" wrapText="1"/>
      <protection locked="0"/>
    </xf>
    <xf numFmtId="9" fontId="11" fillId="5" borderId="31" xfId="2" applyFont="1" applyFill="1" applyBorder="1" applyAlignment="1" applyProtection="1">
      <alignment horizontal="center" vertical="center" wrapText="1"/>
      <protection locked="0"/>
    </xf>
    <xf numFmtId="0" fontId="11" fillId="5" borderId="32" xfId="0" applyFont="1" applyFill="1" applyBorder="1" applyAlignment="1" applyProtection="1">
      <alignment horizontal="center" vertical="center" wrapText="1"/>
      <protection locked="0"/>
    </xf>
    <xf numFmtId="0" fontId="11" fillId="5" borderId="41" xfId="0" applyFont="1" applyFill="1" applyBorder="1" applyAlignment="1" applyProtection="1">
      <alignment horizontal="center" vertical="center" wrapText="1"/>
      <protection locked="0"/>
    </xf>
    <xf numFmtId="166" fontId="11" fillId="5" borderId="36" xfId="0" applyNumberFormat="1" applyFont="1" applyFill="1" applyBorder="1" applyAlignment="1" applyProtection="1">
      <alignment horizontal="center" vertical="center"/>
      <protection locked="0"/>
    </xf>
    <xf numFmtId="166" fontId="11" fillId="5" borderId="27" xfId="0" applyNumberFormat="1" applyFont="1" applyFill="1" applyBorder="1" applyAlignment="1" applyProtection="1">
      <alignment horizontal="center" vertical="center"/>
      <protection locked="0"/>
    </xf>
    <xf numFmtId="10" fontId="11" fillId="4" borderId="53" xfId="0" applyNumberFormat="1" applyFont="1" applyFill="1" applyBorder="1" applyAlignment="1" applyProtection="1">
      <alignment horizontal="center" vertical="center"/>
      <protection hidden="1"/>
    </xf>
    <xf numFmtId="10" fontId="11" fillId="4" borderId="54" xfId="0" applyNumberFormat="1" applyFont="1" applyFill="1" applyBorder="1" applyAlignment="1" applyProtection="1">
      <alignment horizontal="center" vertical="center"/>
      <protection hidden="1"/>
    </xf>
    <xf numFmtId="2" fontId="11" fillId="4" borderId="65" xfId="0" applyNumberFormat="1" applyFont="1" applyFill="1" applyBorder="1" applyAlignment="1" applyProtection="1">
      <alignment horizontal="center" vertical="center"/>
      <protection hidden="1"/>
    </xf>
    <xf numFmtId="2" fontId="11" fillId="4" borderId="93" xfId="0" applyNumberFormat="1" applyFont="1" applyFill="1" applyBorder="1" applyAlignment="1" applyProtection="1">
      <alignment horizontal="center" vertical="center"/>
      <protection hidden="1"/>
    </xf>
    <xf numFmtId="9" fontId="11" fillId="5" borderId="35" xfId="2" applyFont="1" applyFill="1" applyBorder="1" applyAlignment="1" applyProtection="1">
      <alignment horizontal="center" vertical="center"/>
      <protection locked="0"/>
    </xf>
    <xf numFmtId="9" fontId="11" fillId="5" borderId="42" xfId="2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hidden="1"/>
    </xf>
    <xf numFmtId="0" fontId="13" fillId="4" borderId="9" xfId="0" applyFont="1" applyFill="1" applyBorder="1" applyAlignment="1" applyProtection="1">
      <alignment horizontal="center" vertical="center"/>
      <protection hidden="1"/>
    </xf>
    <xf numFmtId="0" fontId="13" fillId="4" borderId="30" xfId="0" applyFont="1" applyFill="1" applyBorder="1" applyAlignment="1" applyProtection="1">
      <alignment horizontal="center" vertical="center"/>
      <protection hidden="1"/>
    </xf>
    <xf numFmtId="0" fontId="13" fillId="4" borderId="31" xfId="0" applyFont="1" applyFill="1" applyBorder="1" applyAlignment="1" applyProtection="1">
      <alignment horizontal="center" vertical="center"/>
      <protection hidden="1"/>
    </xf>
    <xf numFmtId="0" fontId="13" fillId="4" borderId="39" xfId="0" applyFont="1" applyFill="1" applyBorder="1" applyAlignment="1" applyProtection="1">
      <alignment horizontal="center" vertical="center"/>
      <protection hidden="1"/>
    </xf>
    <xf numFmtId="0" fontId="13" fillId="4" borderId="40" xfId="0" applyFont="1" applyFill="1" applyBorder="1" applyAlignment="1" applyProtection="1">
      <alignment horizontal="center" vertical="center"/>
      <protection hidden="1"/>
    </xf>
    <xf numFmtId="0" fontId="11" fillId="6" borderId="33" xfId="0" applyFont="1" applyFill="1" applyBorder="1" applyAlignment="1" applyProtection="1">
      <alignment horizontal="center" vertical="center"/>
      <protection locked="0" hidden="1"/>
    </xf>
    <xf numFmtId="0" fontId="11" fillId="6" borderId="30" xfId="0" applyFont="1" applyFill="1" applyBorder="1" applyAlignment="1" applyProtection="1">
      <alignment horizontal="center" vertical="center"/>
      <protection locked="0" hidden="1"/>
    </xf>
    <xf numFmtId="2" fontId="11" fillId="4" borderId="34" xfId="0" applyNumberFormat="1" applyFont="1" applyFill="1" applyBorder="1" applyAlignment="1" applyProtection="1">
      <alignment horizontal="center" vertical="center"/>
      <protection hidden="1"/>
    </xf>
    <xf numFmtId="2" fontId="11" fillId="4" borderId="30" xfId="0" applyNumberFormat="1" applyFont="1" applyFill="1" applyBorder="1" applyAlignment="1" applyProtection="1">
      <alignment horizontal="center" vertical="center"/>
      <protection hidden="1"/>
    </xf>
    <xf numFmtId="2" fontId="11" fillId="4" borderId="31" xfId="0" applyNumberFormat="1" applyFont="1" applyFill="1" applyBorder="1" applyAlignment="1" applyProtection="1">
      <alignment horizontal="center" vertical="center"/>
      <protection hidden="1"/>
    </xf>
    <xf numFmtId="167" fontId="11" fillId="4" borderId="16" xfId="0" applyNumberFormat="1" applyFont="1" applyFill="1" applyBorder="1" applyAlignment="1" applyProtection="1">
      <alignment horizontal="left" vertical="center"/>
      <protection hidden="1"/>
    </xf>
    <xf numFmtId="167" fontId="11" fillId="4" borderId="17" xfId="0" applyNumberFormat="1" applyFont="1" applyFill="1" applyBorder="1" applyAlignment="1" applyProtection="1">
      <alignment horizontal="left" vertical="center"/>
      <protection hidden="1"/>
    </xf>
    <xf numFmtId="167" fontId="11" fillId="4" borderId="18" xfId="0" applyNumberFormat="1" applyFont="1" applyFill="1" applyBorder="1" applyAlignment="1" applyProtection="1">
      <alignment horizontal="left" vertical="center"/>
      <protection hidden="1"/>
    </xf>
    <xf numFmtId="0" fontId="14" fillId="0" borderId="7" xfId="0" applyFont="1" applyBorder="1" applyAlignment="1">
      <alignment vertical="center"/>
    </xf>
    <xf numFmtId="0" fontId="13" fillId="4" borderId="110" xfId="0" applyFont="1" applyFill="1" applyBorder="1" applyAlignment="1" applyProtection="1">
      <alignment horizontal="left" vertical="center" wrapText="1"/>
      <protection hidden="1"/>
    </xf>
    <xf numFmtId="0" fontId="11" fillId="4" borderId="16" xfId="0" applyFont="1" applyFill="1" applyBorder="1" applyAlignment="1" applyProtection="1">
      <alignment horizontal="left" vertical="center" wrapText="1"/>
      <protection hidden="1"/>
    </xf>
    <xf numFmtId="0" fontId="8" fillId="14" borderId="21" xfId="0" applyFont="1" applyFill="1" applyBorder="1" applyAlignment="1" applyProtection="1">
      <alignment horizontal="center" vertical="center"/>
      <protection hidden="1"/>
    </xf>
    <xf numFmtId="0" fontId="8" fillId="14" borderId="22" xfId="0" applyFont="1" applyFill="1" applyBorder="1" applyAlignment="1" applyProtection="1">
      <alignment horizontal="center" vertical="center"/>
      <protection hidden="1"/>
    </xf>
    <xf numFmtId="0" fontId="8" fillId="14" borderId="23" xfId="0" applyFont="1" applyFill="1" applyBorder="1" applyAlignment="1" applyProtection="1">
      <alignment horizontal="center" vertical="center"/>
      <protection hidden="1"/>
    </xf>
    <xf numFmtId="0" fontId="11" fillId="6" borderId="44" xfId="0" applyFont="1" applyFill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/>
      <protection hidden="1"/>
    </xf>
    <xf numFmtId="0" fontId="11" fillId="5" borderId="38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Alignment="1" applyProtection="1">
      <alignment horizontal="center" vertical="center" wrapText="1"/>
      <protection hidden="1"/>
    </xf>
    <xf numFmtId="164" fontId="13" fillId="2" borderId="0" xfId="0" applyNumberFormat="1" applyFont="1" applyFill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/>
      <protection hidden="1"/>
    </xf>
    <xf numFmtId="0" fontId="13" fillId="4" borderId="2" xfId="0" applyFont="1" applyFill="1" applyBorder="1" applyAlignment="1" applyProtection="1">
      <alignment horizontal="center" vertical="center"/>
      <protection hidden="1"/>
    </xf>
    <xf numFmtId="0" fontId="13" fillId="4" borderId="34" xfId="0" applyFont="1" applyFill="1" applyBorder="1" applyAlignment="1" applyProtection="1">
      <alignment horizontal="center" vertical="center"/>
      <protection hidden="1"/>
    </xf>
    <xf numFmtId="0" fontId="13" fillId="4" borderId="12" xfId="0" applyFont="1" applyFill="1" applyBorder="1" applyAlignment="1" applyProtection="1">
      <alignment horizontal="center" vertical="center"/>
      <protection hidden="1"/>
    </xf>
    <xf numFmtId="0" fontId="13" fillId="4" borderId="16" xfId="0" applyFont="1" applyFill="1" applyBorder="1" applyAlignment="1" applyProtection="1">
      <alignment horizontal="center" vertical="center"/>
      <protection hidden="1"/>
    </xf>
    <xf numFmtId="0" fontId="25" fillId="11" borderId="2" xfId="0" applyFont="1" applyFill="1" applyBorder="1" applyAlignment="1" applyProtection="1">
      <alignment horizontal="center" vertical="center"/>
      <protection hidden="1"/>
    </xf>
    <xf numFmtId="0" fontId="25" fillId="11" borderId="3" xfId="0" applyFont="1" applyFill="1" applyBorder="1" applyAlignment="1" applyProtection="1">
      <alignment horizontal="center" vertical="center"/>
      <protection hidden="1"/>
    </xf>
    <xf numFmtId="0" fontId="25" fillId="11" borderId="4" xfId="0" applyFont="1" applyFill="1" applyBorder="1" applyAlignment="1" applyProtection="1">
      <alignment horizontal="center" vertical="center"/>
      <protection hidden="1"/>
    </xf>
    <xf numFmtId="0" fontId="13" fillId="4" borderId="20" xfId="0" applyFont="1" applyFill="1" applyBorder="1" applyAlignment="1" applyProtection="1">
      <alignment horizontal="center" vertical="center" wrapText="1"/>
      <protection hidden="1"/>
    </xf>
    <xf numFmtId="0" fontId="13" fillId="4" borderId="21" xfId="0" applyFont="1" applyFill="1" applyBorder="1" applyAlignment="1" applyProtection="1">
      <alignment horizontal="center" vertical="center" wrapText="1"/>
      <protection hidden="1"/>
    </xf>
    <xf numFmtId="0" fontId="13" fillId="4" borderId="22" xfId="0" applyFont="1" applyFill="1" applyBorder="1" applyAlignment="1" applyProtection="1">
      <alignment horizontal="center" vertical="center" wrapText="1"/>
      <protection hidden="1"/>
    </xf>
    <xf numFmtId="0" fontId="13" fillId="4" borderId="23" xfId="0" applyFont="1" applyFill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center" vertical="center" wrapText="1"/>
      <protection hidden="1"/>
    </xf>
    <xf numFmtId="0" fontId="11" fillId="0" borderId="42" xfId="0" applyFont="1" applyBorder="1" applyAlignment="1" applyProtection="1">
      <alignment horizontal="center" vertical="center" wrapText="1"/>
      <protection hidden="1"/>
    </xf>
    <xf numFmtId="0" fontId="5" fillId="17" borderId="64" xfId="0" applyFont="1" applyFill="1" applyBorder="1" applyAlignment="1" applyProtection="1">
      <alignment horizontal="center" vertical="center" wrapText="1"/>
      <protection hidden="1"/>
    </xf>
    <xf numFmtId="0" fontId="5" fillId="17" borderId="83" xfId="0" applyFont="1" applyFill="1" applyBorder="1" applyAlignment="1" applyProtection="1">
      <alignment horizontal="center" vertical="center" wrapText="1"/>
      <protection hidden="1"/>
    </xf>
    <xf numFmtId="0" fontId="5" fillId="16" borderId="71" xfId="0" applyFont="1" applyFill="1" applyBorder="1" applyAlignment="1" applyProtection="1">
      <alignment horizontal="center" vertical="center" wrapText="1"/>
      <protection hidden="1"/>
    </xf>
    <xf numFmtId="0" fontId="13" fillId="4" borderId="3" xfId="0" applyFont="1" applyFill="1" applyBorder="1" applyAlignment="1" applyProtection="1">
      <alignment horizontal="center" vertical="center"/>
      <protection hidden="1"/>
    </xf>
    <xf numFmtId="0" fontId="5" fillId="4" borderId="109" xfId="0" applyFont="1" applyFill="1" applyBorder="1" applyAlignment="1" applyProtection="1">
      <alignment horizontal="center" vertical="center" wrapText="1"/>
      <protection hidden="1"/>
    </xf>
    <xf numFmtId="0" fontId="5" fillId="4" borderId="51" xfId="0" applyFont="1" applyFill="1" applyBorder="1" applyAlignment="1" applyProtection="1">
      <alignment horizontal="center" vertical="center" wrapText="1"/>
      <protection hidden="1"/>
    </xf>
    <xf numFmtId="0" fontId="13" fillId="4" borderId="6" xfId="0" applyFont="1" applyFill="1" applyBorder="1" applyAlignment="1" applyProtection="1">
      <alignment horizontal="center" vertical="center"/>
      <protection hidden="1"/>
    </xf>
    <xf numFmtId="0" fontId="13" fillId="4" borderId="7" xfId="0" applyFont="1" applyFill="1" applyBorder="1" applyAlignment="1" applyProtection="1">
      <alignment horizontal="center" vertical="center" wrapText="1"/>
      <protection hidden="1"/>
    </xf>
    <xf numFmtId="0" fontId="13" fillId="4" borderId="7" xfId="0" applyFont="1" applyFill="1" applyBorder="1" applyAlignment="1" applyProtection="1">
      <alignment horizontal="center" vertical="center"/>
      <protection hidden="1"/>
    </xf>
    <xf numFmtId="0" fontId="13" fillId="4" borderId="8" xfId="0" applyFont="1" applyFill="1" applyBorder="1" applyAlignment="1" applyProtection="1">
      <alignment horizontal="center" vertical="center" wrapText="1"/>
      <protection hidden="1"/>
    </xf>
    <xf numFmtId="0" fontId="13" fillId="4" borderId="9" xfId="0" applyFont="1" applyFill="1" applyBorder="1" applyAlignment="1" applyProtection="1">
      <alignment horizontal="center" vertical="center" wrapText="1"/>
      <protection hidden="1"/>
    </xf>
    <xf numFmtId="0" fontId="13" fillId="4" borderId="30" xfId="0" applyFont="1" applyFill="1" applyBorder="1" applyAlignment="1" applyProtection="1">
      <alignment horizontal="center" vertical="center" wrapText="1"/>
      <protection hidden="1"/>
    </xf>
    <xf numFmtId="0" fontId="13" fillId="4" borderId="31" xfId="0" applyFont="1" applyFill="1" applyBorder="1" applyAlignment="1" applyProtection="1">
      <alignment horizontal="center" vertical="center" wrapText="1"/>
      <protection hidden="1"/>
    </xf>
    <xf numFmtId="0" fontId="13" fillId="4" borderId="14" xfId="0" applyFont="1" applyFill="1" applyBorder="1" applyAlignment="1" applyProtection="1">
      <alignment horizontal="center" vertical="center" wrapText="1"/>
      <protection hidden="1"/>
    </xf>
    <xf numFmtId="0" fontId="13" fillId="4" borderId="15" xfId="0" applyFont="1" applyFill="1" applyBorder="1" applyAlignment="1" applyProtection="1">
      <alignment horizontal="center" vertical="center" wrapText="1"/>
      <protection hidden="1"/>
    </xf>
    <xf numFmtId="0" fontId="13" fillId="4" borderId="10" xfId="0" applyFont="1" applyFill="1" applyBorder="1" applyAlignment="1" applyProtection="1">
      <alignment horizontal="center" vertical="center"/>
      <protection hidden="1"/>
    </xf>
    <xf numFmtId="0" fontId="11" fillId="6" borderId="8" xfId="0" applyFont="1" applyFill="1" applyBorder="1" applyAlignment="1" applyProtection="1">
      <alignment horizontal="center" vertical="center"/>
      <protection locked="0" hidden="1"/>
    </xf>
    <xf numFmtId="0" fontId="11" fillId="6" borderId="39" xfId="0" applyFont="1" applyFill="1" applyBorder="1" applyAlignment="1" applyProtection="1">
      <alignment horizontal="center" vertical="center"/>
      <protection locked="0" hidden="1"/>
    </xf>
    <xf numFmtId="2" fontId="11" fillId="4" borderId="8" xfId="0" applyNumberFormat="1" applyFont="1" applyFill="1" applyBorder="1" applyAlignment="1" applyProtection="1">
      <alignment horizontal="center" vertical="center"/>
      <protection hidden="1"/>
    </xf>
    <xf numFmtId="2" fontId="11" fillId="4" borderId="9" xfId="0" applyNumberFormat="1" applyFont="1" applyFill="1" applyBorder="1" applyAlignment="1" applyProtection="1">
      <alignment horizontal="center" vertical="center"/>
      <protection hidden="1"/>
    </xf>
    <xf numFmtId="2" fontId="11" fillId="4" borderId="40" xfId="0" applyNumberFormat="1" applyFont="1" applyFill="1" applyBorder="1" applyAlignment="1" applyProtection="1">
      <alignment horizontal="center" vertical="center"/>
      <protection hidden="1"/>
    </xf>
    <xf numFmtId="9" fontId="11" fillId="5" borderId="25" xfId="2" applyFont="1" applyFill="1" applyBorder="1" applyAlignment="1" applyProtection="1">
      <alignment horizontal="center" vertical="center"/>
      <protection locked="0"/>
    </xf>
    <xf numFmtId="9" fontId="11" fillId="5" borderId="27" xfId="2" applyFont="1" applyFill="1" applyBorder="1" applyAlignment="1" applyProtection="1">
      <alignment horizontal="center" vertical="center"/>
      <protection locked="0"/>
    </xf>
    <xf numFmtId="0" fontId="11" fillId="4" borderId="12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11" fillId="4" borderId="13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4" borderId="47" xfId="0" applyFont="1" applyFill="1" applyBorder="1" applyAlignment="1" applyProtection="1">
      <alignment horizontal="center" vertical="center"/>
      <protection hidden="1"/>
    </xf>
    <xf numFmtId="0" fontId="11" fillId="4" borderId="11" xfId="0" applyFont="1" applyFill="1" applyBorder="1" applyAlignment="1" applyProtection="1">
      <alignment horizontal="center" vertical="center"/>
      <protection hidden="1"/>
    </xf>
    <xf numFmtId="0" fontId="11" fillId="5" borderId="7" xfId="0" applyFont="1" applyFill="1" applyBorder="1" applyAlignment="1" applyProtection="1">
      <alignment horizontal="center" vertical="center" wrapText="1"/>
      <protection locked="0"/>
    </xf>
    <xf numFmtId="0" fontId="11" fillId="5" borderId="11" xfId="0" applyFont="1" applyFill="1" applyBorder="1" applyAlignment="1" applyProtection="1">
      <alignment horizontal="center" vertical="center" wrapText="1"/>
      <protection locked="0"/>
    </xf>
    <xf numFmtId="0" fontId="26" fillId="6" borderId="7" xfId="0" applyFont="1" applyFill="1" applyBorder="1" applyAlignment="1" applyProtection="1">
      <alignment horizontal="center" vertical="center"/>
      <protection locked="0"/>
    </xf>
    <xf numFmtId="0" fontId="26" fillId="6" borderId="11" xfId="0" applyFont="1" applyFill="1" applyBorder="1" applyAlignment="1" applyProtection="1">
      <alignment horizontal="center" vertical="center"/>
      <protection locked="0"/>
    </xf>
    <xf numFmtId="164" fontId="13" fillId="4" borderId="7" xfId="2" applyNumberFormat="1" applyFont="1" applyFill="1" applyBorder="1" applyAlignment="1" applyProtection="1">
      <alignment horizontal="center" vertical="center"/>
      <protection hidden="1"/>
    </xf>
    <xf numFmtId="164" fontId="13" fillId="4" borderId="11" xfId="2" applyNumberFormat="1" applyFont="1" applyFill="1" applyBorder="1" applyAlignment="1" applyProtection="1">
      <alignment horizontal="center" vertical="center"/>
      <protection hidden="1"/>
    </xf>
    <xf numFmtId="164" fontId="13" fillId="4" borderId="42" xfId="2" applyNumberFormat="1" applyFont="1" applyFill="1" applyBorder="1" applyAlignment="1" applyProtection="1">
      <alignment horizontal="center" vertical="center"/>
      <protection hidden="1"/>
    </xf>
    <xf numFmtId="164" fontId="13" fillId="4" borderId="52" xfId="2" applyNumberFormat="1" applyFont="1" applyFill="1" applyBorder="1" applyAlignment="1" applyProtection="1">
      <alignment horizontal="center" vertical="center"/>
      <protection hidden="1"/>
    </xf>
    <xf numFmtId="10" fontId="11" fillId="4" borderId="58" xfId="2" applyNumberFormat="1" applyFont="1" applyFill="1" applyBorder="1" applyAlignment="1" applyProtection="1">
      <alignment horizontal="center" vertical="center"/>
      <protection hidden="1"/>
    </xf>
    <xf numFmtId="10" fontId="11" fillId="4" borderId="54" xfId="2" applyNumberFormat="1" applyFont="1" applyFill="1" applyBorder="1" applyAlignment="1" applyProtection="1">
      <alignment horizontal="center" vertical="center"/>
      <protection hidden="1"/>
    </xf>
    <xf numFmtId="9" fontId="11" fillId="4" borderId="25" xfId="2" applyFont="1" applyFill="1" applyBorder="1" applyAlignment="1" applyProtection="1">
      <alignment horizontal="center" vertical="center"/>
      <protection hidden="1"/>
    </xf>
    <xf numFmtId="9" fontId="11" fillId="4" borderId="44" xfId="2" applyFont="1" applyFill="1" applyBorder="1" applyAlignment="1" applyProtection="1">
      <alignment horizontal="center" vertical="center"/>
      <protection hidden="1"/>
    </xf>
    <xf numFmtId="9" fontId="11" fillId="4" borderId="27" xfId="2" applyFont="1" applyFill="1" applyBorder="1" applyAlignment="1" applyProtection="1">
      <alignment horizontal="center" vertical="center"/>
      <protection hidden="1"/>
    </xf>
    <xf numFmtId="166" fontId="11" fillId="5" borderId="25" xfId="0" applyNumberFormat="1" applyFont="1" applyFill="1" applyBorder="1" applyAlignment="1" applyProtection="1">
      <alignment horizontal="center" vertical="center"/>
      <protection locked="0"/>
    </xf>
    <xf numFmtId="166" fontId="11" fillId="5" borderId="44" xfId="0" applyNumberFormat="1" applyFont="1" applyFill="1" applyBorder="1" applyAlignment="1" applyProtection="1">
      <alignment horizontal="center" vertical="center"/>
      <protection locked="0"/>
    </xf>
    <xf numFmtId="0" fontId="8" fillId="15" borderId="1" xfId="0" applyFont="1" applyFill="1" applyBorder="1" applyAlignment="1" applyProtection="1">
      <alignment horizontal="center" vertical="center" textRotation="90"/>
      <protection hidden="1"/>
    </xf>
    <xf numFmtId="0" fontId="8" fillId="15" borderId="5" xfId="0" applyFont="1" applyFill="1" applyBorder="1" applyAlignment="1" applyProtection="1">
      <alignment horizontal="center" vertical="center" textRotation="90"/>
      <protection hidden="1"/>
    </xf>
    <xf numFmtId="0" fontId="8" fillId="15" borderId="28" xfId="0" applyFont="1" applyFill="1" applyBorder="1" applyAlignment="1" applyProtection="1">
      <alignment horizontal="center" vertical="center" textRotation="90"/>
      <protection hidden="1"/>
    </xf>
    <xf numFmtId="0" fontId="13" fillId="4" borderId="34" xfId="0" applyFont="1" applyFill="1" applyBorder="1" applyAlignment="1" applyProtection="1">
      <alignment horizontal="left" vertical="top" wrapText="1"/>
      <protection hidden="1"/>
    </xf>
    <xf numFmtId="0" fontId="13" fillId="4" borderId="16" xfId="0" applyFont="1" applyFill="1" applyBorder="1" applyAlignment="1" applyProtection="1">
      <alignment horizontal="left" vertical="top" wrapText="1"/>
      <protection hidden="1"/>
    </xf>
    <xf numFmtId="0" fontId="13" fillId="4" borderId="40" xfId="0" applyFont="1" applyFill="1" applyBorder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13" fillId="0" borderId="34" xfId="0" applyFont="1" applyBorder="1" applyAlignment="1" applyProtection="1">
      <alignment horizontal="left" vertical="top"/>
      <protection hidden="1"/>
    </xf>
    <xf numFmtId="0" fontId="13" fillId="0" borderId="16" xfId="0" applyFont="1" applyBorder="1" applyAlignment="1" applyProtection="1">
      <alignment horizontal="left" vertical="top"/>
      <protection hidden="1"/>
    </xf>
    <xf numFmtId="0" fontId="13" fillId="0" borderId="40" xfId="0" applyFont="1" applyBorder="1" applyAlignment="1" applyProtection="1">
      <alignment horizontal="left" vertical="top"/>
      <protection hidden="1"/>
    </xf>
    <xf numFmtId="0" fontId="11" fillId="4" borderId="33" xfId="0" applyFont="1" applyFill="1" applyBorder="1" applyAlignment="1" applyProtection="1">
      <alignment horizontal="center" vertical="center"/>
      <protection hidden="1"/>
    </xf>
    <xf numFmtId="0" fontId="11" fillId="4" borderId="34" xfId="0" applyFont="1" applyFill="1" applyBorder="1" applyAlignment="1" applyProtection="1">
      <alignment horizontal="center" vertical="center"/>
      <protection hidden="1"/>
    </xf>
    <xf numFmtId="0" fontId="11" fillId="4" borderId="39" xfId="0" applyFont="1" applyFill="1" applyBorder="1" applyAlignment="1" applyProtection="1">
      <alignment horizontal="center" vertical="center"/>
      <protection hidden="1"/>
    </xf>
    <xf numFmtId="0" fontId="11" fillId="4" borderId="40" xfId="0" applyFont="1" applyFill="1" applyBorder="1" applyAlignment="1" applyProtection="1">
      <alignment horizontal="center" vertical="center"/>
      <protection hidden="1"/>
    </xf>
    <xf numFmtId="0" fontId="11" fillId="6" borderId="36" xfId="0" applyFont="1" applyFill="1" applyBorder="1" applyAlignment="1" applyProtection="1">
      <alignment horizontal="center" vertical="center"/>
      <protection locked="0"/>
    </xf>
    <xf numFmtId="0" fontId="11" fillId="5" borderId="16" xfId="0" applyFont="1" applyFill="1" applyBorder="1" applyAlignment="1" applyProtection="1">
      <alignment horizontal="center" vertical="center"/>
      <protection locked="0"/>
    </xf>
    <xf numFmtId="0" fontId="11" fillId="5" borderId="17" xfId="0" applyFont="1" applyFill="1" applyBorder="1" applyAlignment="1" applyProtection="1">
      <alignment horizontal="center" vertical="center"/>
      <protection locked="0"/>
    </xf>
    <xf numFmtId="0" fontId="11" fillId="5" borderId="18" xfId="0" applyFont="1" applyFill="1" applyBorder="1" applyAlignment="1" applyProtection="1">
      <alignment horizontal="center" vertical="center"/>
      <protection locked="0"/>
    </xf>
    <xf numFmtId="0" fontId="13" fillId="4" borderId="21" xfId="0" applyFont="1" applyFill="1" applyBorder="1" applyAlignment="1" applyProtection="1">
      <alignment horizontal="center" vertical="center"/>
      <protection hidden="1"/>
    </xf>
    <xf numFmtId="0" fontId="13" fillId="4" borderId="22" xfId="0" applyFont="1" applyFill="1" applyBorder="1" applyAlignment="1" applyProtection="1">
      <alignment horizontal="center" vertical="center"/>
      <protection hidden="1"/>
    </xf>
    <xf numFmtId="0" fontId="13" fillId="4" borderId="23" xfId="0" applyFont="1" applyFill="1" applyBorder="1" applyAlignment="1" applyProtection="1">
      <alignment horizontal="center" vertical="center"/>
      <protection hidden="1"/>
    </xf>
    <xf numFmtId="0" fontId="11" fillId="5" borderId="4" xfId="0" applyFont="1" applyFill="1" applyBorder="1" applyAlignment="1" applyProtection="1">
      <alignment horizontal="center" vertical="center" wrapText="1"/>
      <protection locked="0"/>
    </xf>
    <xf numFmtId="0" fontId="25" fillId="11" borderId="50" xfId="0" applyFont="1" applyFill="1" applyBorder="1" applyAlignment="1" applyProtection="1">
      <alignment horizontal="center" vertical="center"/>
      <protection hidden="1"/>
    </xf>
    <xf numFmtId="0" fontId="25" fillId="11" borderId="69" xfId="0" applyFont="1" applyFill="1" applyBorder="1" applyAlignment="1" applyProtection="1">
      <alignment horizontal="center" vertical="center"/>
      <protection hidden="1"/>
    </xf>
    <xf numFmtId="0" fontId="11" fillId="0" borderId="35" xfId="0" applyFont="1" applyBorder="1" applyAlignment="1" applyProtection="1">
      <alignment horizontal="center" vertical="center" wrapText="1"/>
      <protection hidden="1"/>
    </xf>
    <xf numFmtId="0" fontId="11" fillId="0" borderId="25" xfId="0" applyFont="1" applyBorder="1" applyAlignment="1" applyProtection="1">
      <alignment horizontal="center" vertical="center" wrapText="1"/>
      <protection hidden="1"/>
    </xf>
    <xf numFmtId="166" fontId="11" fillId="5" borderId="35" xfId="0" applyNumberFormat="1" applyFont="1" applyFill="1" applyBorder="1" applyAlignment="1" applyProtection="1">
      <alignment horizontal="center" vertical="center"/>
      <protection locked="0"/>
    </xf>
    <xf numFmtId="166" fontId="11" fillId="5" borderId="7" xfId="0" applyNumberFormat="1" applyFont="1" applyFill="1" applyBorder="1" applyAlignment="1" applyProtection="1">
      <alignment horizontal="center" vertical="center"/>
      <protection locked="0"/>
    </xf>
    <xf numFmtId="0" fontId="11" fillId="5" borderId="35" xfId="0" applyFont="1" applyFill="1" applyBorder="1" applyAlignment="1" applyProtection="1">
      <alignment horizontal="center" vertical="center" wrapText="1"/>
      <protection locked="0"/>
    </xf>
    <xf numFmtId="10" fontId="11" fillId="4" borderId="45" xfId="2" applyNumberFormat="1" applyFont="1" applyFill="1" applyBorder="1" applyAlignment="1" applyProtection="1">
      <alignment horizontal="center" vertical="center"/>
      <protection hidden="1"/>
    </xf>
    <xf numFmtId="10" fontId="11" fillId="4" borderId="6" xfId="2" applyNumberFormat="1" applyFont="1" applyFill="1" applyBorder="1" applyAlignment="1" applyProtection="1">
      <alignment horizontal="center" vertical="center"/>
      <protection hidden="1"/>
    </xf>
    <xf numFmtId="10" fontId="11" fillId="4" borderId="9" xfId="2" applyNumberFormat="1" applyFont="1" applyFill="1" applyBorder="1" applyAlignment="1" applyProtection="1">
      <alignment horizontal="center" vertical="center"/>
      <protection hidden="1"/>
    </xf>
    <xf numFmtId="9" fontId="11" fillId="4" borderId="36" xfId="2" applyFont="1" applyFill="1" applyBorder="1" applyAlignment="1" applyProtection="1">
      <alignment horizontal="center" vertical="center"/>
      <protection hidden="1"/>
    </xf>
    <xf numFmtId="2" fontId="11" fillId="4" borderId="80" xfId="0" applyNumberFormat="1" applyFont="1" applyFill="1" applyBorder="1" applyAlignment="1" applyProtection="1">
      <alignment horizontal="center" vertical="center"/>
      <protection hidden="1"/>
    </xf>
    <xf numFmtId="2" fontId="11" fillId="4" borderId="81" xfId="0" applyNumberFormat="1" applyFont="1" applyFill="1" applyBorder="1" applyAlignment="1" applyProtection="1">
      <alignment horizontal="center" vertical="center"/>
      <protection hidden="1"/>
    </xf>
    <xf numFmtId="0" fontId="3" fillId="10" borderId="2" xfId="0" applyFont="1" applyFill="1" applyBorder="1" applyAlignment="1" applyProtection="1">
      <alignment horizontal="center" vertical="center" textRotation="90"/>
      <protection hidden="1"/>
    </xf>
    <xf numFmtId="0" fontId="3" fillId="10" borderId="12" xfId="0" applyFont="1" applyFill="1" applyBorder="1" applyAlignment="1" applyProtection="1">
      <alignment horizontal="center" vertical="center" textRotation="90"/>
      <protection hidden="1"/>
    </xf>
    <xf numFmtId="0" fontId="3" fillId="10" borderId="16" xfId="0" applyFont="1" applyFill="1" applyBorder="1" applyAlignment="1" applyProtection="1">
      <alignment horizontal="center" vertical="center" textRotation="90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 applyProtection="1">
      <alignment horizontal="center" vertical="center" wrapText="1"/>
      <protection hidden="1"/>
    </xf>
    <xf numFmtId="0" fontId="5" fillId="4" borderId="22" xfId="0" applyFont="1" applyFill="1" applyBorder="1" applyAlignment="1" applyProtection="1">
      <alignment horizontal="center" vertical="center" wrapText="1"/>
      <protection hidden="1"/>
    </xf>
    <xf numFmtId="0" fontId="11" fillId="4" borderId="16" xfId="0" applyFont="1" applyFill="1" applyBorder="1" applyAlignment="1" applyProtection="1">
      <alignment horizontal="left" vertical="top" wrapText="1"/>
      <protection hidden="1"/>
    </xf>
    <xf numFmtId="0" fontId="11" fillId="4" borderId="40" xfId="0" applyFont="1" applyFill="1" applyBorder="1" applyAlignment="1" applyProtection="1">
      <alignment horizontal="left" vertical="top" wrapText="1"/>
      <protection hidden="1"/>
    </xf>
    <xf numFmtId="0" fontId="13" fillId="4" borderId="33" xfId="0" applyFont="1" applyFill="1" applyBorder="1" applyAlignment="1" applyProtection="1">
      <alignment horizontal="center" vertical="center"/>
      <protection hidden="1"/>
    </xf>
    <xf numFmtId="0" fontId="11" fillId="4" borderId="40" xfId="0" applyFont="1" applyFill="1" applyBorder="1" applyAlignment="1" applyProtection="1">
      <alignment horizontal="left" vertical="top"/>
      <protection hidden="1"/>
    </xf>
    <xf numFmtId="0" fontId="13" fillId="4" borderId="11" xfId="0" applyFont="1" applyFill="1" applyBorder="1" applyAlignment="1" applyProtection="1">
      <alignment horizontal="center" vertical="center" wrapText="1"/>
      <protection hidden="1"/>
    </xf>
    <xf numFmtId="0" fontId="11" fillId="5" borderId="47" xfId="0" applyFont="1" applyFill="1" applyBorder="1" applyAlignment="1" applyProtection="1">
      <alignment horizontal="center" vertical="center"/>
      <protection hidden="1"/>
    </xf>
    <xf numFmtId="0" fontId="11" fillId="5" borderId="11" xfId="0" applyFont="1" applyFill="1" applyBorder="1" applyAlignment="1" applyProtection="1">
      <alignment horizontal="center" vertical="center"/>
      <protection hidden="1"/>
    </xf>
    <xf numFmtId="0" fontId="11" fillId="4" borderId="7" xfId="0" applyFont="1" applyFill="1" applyBorder="1" applyAlignment="1" applyProtection="1">
      <alignment horizontal="center"/>
      <protection hidden="1"/>
    </xf>
    <xf numFmtId="0" fontId="11" fillId="4" borderId="11" xfId="0" applyFont="1" applyFill="1" applyBorder="1" applyAlignment="1" applyProtection="1">
      <alignment horizontal="center"/>
      <protection hidden="1"/>
    </xf>
    <xf numFmtId="0" fontId="11" fillId="6" borderId="47" xfId="0" applyFont="1" applyFill="1" applyBorder="1" applyAlignment="1" applyProtection="1">
      <alignment horizontal="center" vertical="center"/>
      <protection hidden="1"/>
    </xf>
    <xf numFmtId="0" fontId="11" fillId="6" borderId="11" xfId="0" applyFont="1" applyFill="1" applyBorder="1" applyAlignment="1" applyProtection="1">
      <alignment horizontal="center" vertical="center"/>
      <protection hidden="1"/>
    </xf>
    <xf numFmtId="0" fontId="8" fillId="9" borderId="21" xfId="0" applyFont="1" applyFill="1" applyBorder="1" applyAlignment="1" applyProtection="1">
      <alignment horizontal="center" vertical="center" wrapText="1"/>
      <protection hidden="1"/>
    </xf>
    <xf numFmtId="0" fontId="8" fillId="9" borderId="22" xfId="0" applyFont="1" applyFill="1" applyBorder="1" applyAlignment="1" applyProtection="1">
      <alignment horizontal="center" vertical="center" wrapText="1"/>
      <protection hidden="1"/>
    </xf>
    <xf numFmtId="0" fontId="8" fillId="9" borderId="3" xfId="0" applyFont="1" applyFill="1" applyBorder="1" applyAlignment="1" applyProtection="1">
      <alignment horizontal="center" vertical="center" wrapText="1"/>
      <protection hidden="1"/>
    </xf>
    <xf numFmtId="0" fontId="8" fillId="9" borderId="23" xfId="0" applyFont="1" applyFill="1" applyBorder="1" applyAlignment="1" applyProtection="1">
      <alignment horizontal="center" vertical="center" wrapText="1"/>
      <protection hidden="1"/>
    </xf>
    <xf numFmtId="0" fontId="11" fillId="8" borderId="47" xfId="0" applyFont="1" applyFill="1" applyBorder="1" applyAlignment="1" applyProtection="1">
      <alignment horizontal="center" vertical="center" wrapText="1"/>
      <protection hidden="1"/>
    </xf>
    <xf numFmtId="0" fontId="11" fillId="8" borderId="11" xfId="0" applyFont="1" applyFill="1" applyBorder="1" applyAlignment="1" applyProtection="1">
      <alignment horizontal="center" vertical="center" wrapText="1"/>
      <protection hidden="1"/>
    </xf>
    <xf numFmtId="0" fontId="11" fillId="8" borderId="48" xfId="0" applyFont="1" applyFill="1" applyBorder="1" applyAlignment="1" applyProtection="1">
      <alignment horizontal="center" vertical="center" wrapText="1"/>
      <protection hidden="1"/>
    </xf>
    <xf numFmtId="0" fontId="11" fillId="8" borderId="52" xfId="0" applyFont="1" applyFill="1" applyBorder="1" applyAlignment="1" applyProtection="1">
      <alignment horizontal="center" vertical="center" wrapText="1"/>
      <protection hidden="1"/>
    </xf>
    <xf numFmtId="0" fontId="11" fillId="4" borderId="17" xfId="0" applyFont="1" applyFill="1" applyBorder="1" applyAlignment="1" applyProtection="1">
      <alignment horizontal="center"/>
      <protection hidden="1"/>
    </xf>
    <xf numFmtId="0" fontId="11" fillId="4" borderId="18" xfId="0" applyFont="1" applyFill="1" applyBorder="1" applyAlignment="1" applyProtection="1">
      <alignment horizontal="center"/>
      <protection hidden="1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4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8" xfId="0" applyFont="1" applyBorder="1" applyAlignment="1" applyProtection="1">
      <alignment horizontal="center" vertical="center"/>
      <protection hidden="1"/>
    </xf>
    <xf numFmtId="0" fontId="11" fillId="5" borderId="1" xfId="0" applyFont="1" applyFill="1" applyBorder="1" applyAlignment="1" applyProtection="1">
      <alignment horizontal="center" vertical="center" wrapText="1"/>
      <protection locked="0"/>
    </xf>
    <xf numFmtId="0" fontId="11" fillId="5" borderId="28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/>
      <protection hidden="1"/>
    </xf>
    <xf numFmtId="0" fontId="11" fillId="0" borderId="27" xfId="0" applyFont="1" applyBorder="1" applyAlignment="1" applyProtection="1">
      <alignment horizontal="center" vertical="center"/>
      <protection hidden="1"/>
    </xf>
    <xf numFmtId="0" fontId="5" fillId="16" borderId="88" xfId="0" applyFont="1" applyFill="1" applyBorder="1" applyAlignment="1" applyProtection="1">
      <alignment horizontal="center" vertical="center" wrapText="1"/>
      <protection hidden="1"/>
    </xf>
    <xf numFmtId="0" fontId="11" fillId="5" borderId="95" xfId="0" applyFont="1" applyFill="1" applyBorder="1" applyAlignment="1" applyProtection="1">
      <alignment horizontal="center" vertical="center"/>
      <protection locked="0"/>
    </xf>
    <xf numFmtId="0" fontId="11" fillId="5" borderId="96" xfId="0" applyFont="1" applyFill="1" applyBorder="1" applyAlignment="1" applyProtection="1">
      <alignment horizontal="center" vertical="center"/>
      <protection locked="0"/>
    </xf>
    <xf numFmtId="0" fontId="11" fillId="5" borderId="97" xfId="0" applyFont="1" applyFill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 applyProtection="1">
      <alignment horizontal="center" vertical="center" wrapText="1"/>
      <protection hidden="1"/>
    </xf>
    <xf numFmtId="166" fontId="11" fillId="4" borderId="8" xfId="0" applyNumberFormat="1" applyFont="1" applyFill="1" applyBorder="1" applyAlignment="1" applyProtection="1">
      <alignment horizontal="center" vertical="center"/>
      <protection hidden="1"/>
    </xf>
    <xf numFmtId="166" fontId="11" fillId="4" borderId="108" xfId="0" applyNumberFormat="1" applyFont="1" applyFill="1" applyBorder="1" applyAlignment="1" applyProtection="1">
      <alignment horizontal="center" vertical="center"/>
      <protection hidden="1"/>
    </xf>
    <xf numFmtId="166" fontId="13" fillId="0" borderId="21" xfId="0" applyNumberFormat="1" applyFont="1" applyBorder="1" applyAlignment="1" applyProtection="1">
      <alignment horizontal="center" vertical="center"/>
      <protection hidden="1"/>
    </xf>
    <xf numFmtId="166" fontId="13" fillId="0" borderId="23" xfId="0" applyNumberFormat="1" applyFont="1" applyBorder="1" applyAlignment="1" applyProtection="1">
      <alignment horizontal="center" vertical="center"/>
      <protection hidden="1"/>
    </xf>
    <xf numFmtId="0" fontId="9" fillId="12" borderId="21" xfId="0" applyFont="1" applyFill="1" applyBorder="1" applyAlignment="1" applyProtection="1">
      <alignment horizontal="center" vertical="center" wrapText="1"/>
      <protection hidden="1"/>
    </xf>
    <xf numFmtId="0" fontId="9" fillId="12" borderId="22" xfId="0" applyFont="1" applyFill="1" applyBorder="1" applyAlignment="1" applyProtection="1">
      <alignment horizontal="center" vertical="center" wrapText="1"/>
      <protection hidden="1"/>
    </xf>
    <xf numFmtId="0" fontId="9" fillId="12" borderId="23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22" fillId="0" borderId="28" xfId="0" applyFont="1" applyBorder="1" applyAlignment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" fillId="13" borderId="1" xfId="0" applyFont="1" applyFill="1" applyBorder="1" applyAlignment="1" applyProtection="1">
      <alignment horizontal="center" vertical="center" textRotation="90" wrapText="1"/>
      <protection hidden="1"/>
    </xf>
    <xf numFmtId="0" fontId="3" fillId="13" borderId="5" xfId="0" applyFont="1" applyFill="1" applyBorder="1" applyAlignment="1" applyProtection="1">
      <alignment horizontal="center" vertical="center" textRotation="90" wrapText="1"/>
      <protection hidden="1"/>
    </xf>
    <xf numFmtId="0" fontId="3" fillId="13" borderId="28" xfId="0" applyFont="1" applyFill="1" applyBorder="1" applyAlignment="1" applyProtection="1">
      <alignment horizontal="center" vertical="center" textRotation="90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16" xfId="0" applyFont="1" applyFill="1" applyBorder="1" applyAlignment="1" applyProtection="1">
      <alignment horizontal="center" vertical="center" wrapText="1"/>
      <protection hidden="1"/>
    </xf>
    <xf numFmtId="0" fontId="5" fillId="4" borderId="18" xfId="0" applyFont="1" applyFill="1" applyBorder="1" applyAlignment="1" applyProtection="1">
      <alignment horizontal="center" vertical="center" wrapText="1"/>
      <protection hidden="1"/>
    </xf>
    <xf numFmtId="0" fontId="14" fillId="0" borderId="9" xfId="0" applyFont="1" applyBorder="1" applyAlignment="1"/>
    <xf numFmtId="0" fontId="14" fillId="0" borderId="40" xfId="0" applyFont="1" applyBorder="1" applyAlignment="1"/>
  </cellXfs>
  <cellStyles count="4">
    <cellStyle name="Comma" xfId="1" builtinId="3"/>
    <cellStyle name="Explanatory Text" xfId="3" builtinId="53"/>
    <cellStyle name="Normal" xfId="0" builtinId="0"/>
    <cellStyle name="Percent" xfId="2" builtinId="5"/>
  </cellStyles>
  <dxfs count="16">
    <dxf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color theme="1"/>
      </font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79191"/>
      <color rgb="FFFBD1D2"/>
      <color rgb="FFF397BE"/>
      <color rgb="FFFFFFCC"/>
      <color rgb="FFF3EFD9"/>
      <color rgb="FFCDFFCD"/>
      <color rgb="FFFFE697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14288</xdr:colOff>
      <xdr:row>24</xdr:row>
      <xdr:rowOff>4762</xdr:rowOff>
    </xdr:from>
    <xdr:to>
      <xdr:col>34</xdr:col>
      <xdr:colOff>61913</xdr:colOff>
      <xdr:row>24</xdr:row>
      <xdr:rowOff>4762</xdr:rowOff>
    </xdr:to>
    <xdr:cxnSp macro="">
      <xdr:nvCxnSpPr>
        <xdr:cNvPr id="1034" name="AutoShap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CxnSpPr>
          <a:cxnSpLocks noChangeShapeType="1"/>
        </xdr:cNvCxnSpPr>
      </xdr:nvCxnSpPr>
      <xdr:spPr bwMode="auto">
        <a:xfrm>
          <a:off x="17997488" y="8977312"/>
          <a:ext cx="5829300" cy="0"/>
        </a:xfrm>
        <a:prstGeom prst="straightConnector1">
          <a:avLst/>
        </a:prstGeom>
        <a:noFill/>
        <a:ln w="50800">
          <a:solidFill>
            <a:srgbClr val="FF9797"/>
          </a:solidFill>
          <a:round/>
          <a:headEnd/>
          <a:tailEnd type="triangle" w="med" len="med"/>
        </a:ln>
      </xdr:spPr>
    </xdr:cxnSp>
    <xdr:clientData/>
  </xdr:twoCellAnchor>
  <xdr:twoCellAnchor>
    <xdr:from>
      <xdr:col>26</xdr:col>
      <xdr:colOff>-1</xdr:colOff>
      <xdr:row>19</xdr:row>
      <xdr:rowOff>1809751</xdr:rowOff>
    </xdr:from>
    <xdr:to>
      <xdr:col>34</xdr:col>
      <xdr:colOff>4761</xdr:colOff>
      <xdr:row>19</xdr:row>
      <xdr:rowOff>1838325</xdr:rowOff>
    </xdr:to>
    <xdr:cxnSp macro="">
      <xdr:nvCxnSpPr>
        <xdr:cNvPr id="11" name="Auto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>
          <a:off x="31908749" y="10858501"/>
          <a:ext cx="10577512" cy="28574"/>
        </a:xfrm>
        <a:prstGeom prst="straightConnector1">
          <a:avLst/>
        </a:prstGeom>
        <a:noFill/>
        <a:ln w="50800">
          <a:solidFill>
            <a:srgbClr val="FF9797"/>
          </a:solidFill>
          <a:round/>
          <a:headEnd/>
          <a:tailEnd type="triangle" w="med" len="med"/>
        </a:ln>
      </xdr:spPr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482600</xdr:colOff>
          <xdr:row>19</xdr:row>
          <xdr:rowOff>838200</xdr:rowOff>
        </xdr:from>
        <xdr:to>
          <xdr:col>2</xdr:col>
          <xdr:colOff>1828800</xdr:colOff>
          <xdr:row>20</xdr:row>
          <xdr:rowOff>165100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508000</xdr:colOff>
          <xdr:row>23</xdr:row>
          <xdr:rowOff>914400</xdr:rowOff>
        </xdr:from>
        <xdr:to>
          <xdr:col>2</xdr:col>
          <xdr:colOff>1854200</xdr:colOff>
          <xdr:row>24</xdr:row>
          <xdr:rowOff>139700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419100</xdr:colOff>
          <xdr:row>26</xdr:row>
          <xdr:rowOff>469900</xdr:rowOff>
        </xdr:from>
        <xdr:to>
          <xdr:col>2</xdr:col>
          <xdr:colOff>1765300</xdr:colOff>
          <xdr:row>26</xdr:row>
          <xdr:rowOff>850900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28</xdr:row>
          <xdr:rowOff>279400</xdr:rowOff>
        </xdr:from>
        <xdr:to>
          <xdr:col>2</xdr:col>
          <xdr:colOff>1778000</xdr:colOff>
          <xdr:row>28</xdr:row>
          <xdr:rowOff>660400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457200</xdr:colOff>
          <xdr:row>31</xdr:row>
          <xdr:rowOff>76200</xdr:rowOff>
        </xdr:from>
        <xdr:to>
          <xdr:col>2</xdr:col>
          <xdr:colOff>1803400</xdr:colOff>
          <xdr:row>31</xdr:row>
          <xdr:rowOff>457200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469900</xdr:colOff>
          <xdr:row>33</xdr:row>
          <xdr:rowOff>431800</xdr:rowOff>
        </xdr:from>
        <xdr:to>
          <xdr:col>2</xdr:col>
          <xdr:colOff>1816100</xdr:colOff>
          <xdr:row>33</xdr:row>
          <xdr:rowOff>812800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469900</xdr:colOff>
          <xdr:row>35</xdr:row>
          <xdr:rowOff>63500</xdr:rowOff>
        </xdr:from>
        <xdr:to>
          <xdr:col>2</xdr:col>
          <xdr:colOff>1816100</xdr:colOff>
          <xdr:row>35</xdr:row>
          <xdr:rowOff>444500</xdr:rowOff>
        </xdr:to>
        <xdr:sp macro="" textlink="">
          <xdr:nvSpPr>
            <xdr:cNvPr id="2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GB" sz="1000" b="1" i="0" u="none" strike="noStrike" baseline="0">
                  <a:solidFill>
                    <a:srgbClr val="000000"/>
                  </a:solidFill>
                  <a:latin typeface="Times New Roman" pitchFamily="1" charset="0"/>
                  <a:cs typeface="Times New Roman" pitchFamily="1" charset="0"/>
                </a:rPr>
                <a:t>Clear row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B107"/>
  <sheetViews>
    <sheetView tabSelected="1" topLeftCell="V17" zoomScale="125" zoomScaleNormal="125" workbookViewId="0">
      <selection activeCell="AB20" sqref="AB20"/>
    </sheetView>
  </sheetViews>
  <sheetFormatPr defaultColWidth="9.140625" defaultRowHeight="14.1"/>
  <cols>
    <col min="1" max="1" width="9.140625" style="11"/>
    <col min="2" max="2" width="8.7109375" style="11" customWidth="1"/>
    <col min="3" max="3" width="24.28515625" style="11" customWidth="1"/>
    <col min="4" max="4" width="2.140625" style="11" customWidth="1"/>
    <col min="5" max="5" width="12.85546875" style="108" customWidth="1"/>
    <col min="6" max="6" width="14.7109375" style="107" customWidth="1"/>
    <col min="7" max="7" width="9.7109375" style="11" customWidth="1"/>
    <col min="8" max="8" width="3.140625" style="11" customWidth="1"/>
    <col min="9" max="9" width="2.28515625" style="11" customWidth="1"/>
    <col min="10" max="10" width="2.42578125" style="11" customWidth="1"/>
    <col min="11" max="11" width="6" style="11" customWidth="1"/>
    <col min="12" max="12" width="12.28515625" style="11" customWidth="1"/>
    <col min="13" max="13" width="17.28515625" style="11" customWidth="1"/>
    <col min="14" max="14" width="9.140625" style="11" customWidth="1"/>
    <col min="15" max="15" width="8.85546875" style="13" customWidth="1"/>
    <col min="16" max="16" width="22.42578125" style="13" customWidth="1"/>
    <col min="17" max="17" width="4.140625" style="13" customWidth="1"/>
    <col min="18" max="18" width="9.7109375" style="14" customWidth="1"/>
    <col min="19" max="19" width="6.7109375" style="14" customWidth="1"/>
    <col min="20" max="20" width="6.85546875" style="14" customWidth="1"/>
    <col min="21" max="21" width="9.42578125" style="14" customWidth="1"/>
    <col min="22" max="22" width="18" style="14" customWidth="1"/>
    <col min="23" max="23" width="12.7109375" style="14" customWidth="1"/>
    <col min="24" max="24" width="7.140625" style="14" customWidth="1"/>
    <col min="25" max="25" width="11.28515625" style="14" customWidth="1"/>
    <col min="26" max="26" width="8.42578125" style="14" customWidth="1"/>
    <col min="27" max="27" width="12.28515625" style="14" customWidth="1"/>
    <col min="28" max="28" width="8.28515625" style="112" customWidth="1"/>
    <col min="29" max="29" width="11.7109375" style="14" customWidth="1"/>
    <col min="30" max="30" width="8.42578125" style="110" customWidth="1"/>
    <col min="31" max="31" width="9.42578125" style="110" customWidth="1"/>
    <col min="32" max="32" width="13.85546875" style="110" customWidth="1"/>
    <col min="33" max="33" width="11" style="110" customWidth="1"/>
    <col min="34" max="34" width="11.42578125" style="110" customWidth="1"/>
    <col min="35" max="35" width="10.28515625" style="110" customWidth="1"/>
    <col min="36" max="36" width="10.28515625" style="14" customWidth="1"/>
    <col min="37" max="37" width="13.7109375" style="13" customWidth="1"/>
    <col min="38" max="38" width="13.7109375" style="11" customWidth="1"/>
    <col min="39" max="39" width="17.7109375" style="11" customWidth="1"/>
    <col min="40" max="40" width="9.140625" style="11"/>
    <col min="41" max="41" width="20.42578125" style="11" customWidth="1"/>
    <col min="42" max="42" width="12.7109375" style="116" customWidth="1"/>
    <col min="43" max="43" width="12.140625" style="111" customWidth="1"/>
    <col min="44" max="44" width="23" style="11" customWidth="1"/>
    <col min="45" max="45" width="11.42578125" style="11" customWidth="1"/>
    <col min="46" max="46" width="32.28515625" style="11" customWidth="1"/>
    <col min="47" max="49" width="23" style="11" customWidth="1"/>
    <col min="50" max="50" width="29.7109375" style="11" customWidth="1"/>
    <col min="51" max="51" width="21.42578125" style="117" customWidth="1"/>
    <col min="52" max="52" width="9.140625" style="117" customWidth="1"/>
    <col min="53" max="54" width="9.140625" style="11" customWidth="1"/>
    <col min="55" max="16384" width="9.140625" style="11"/>
  </cols>
  <sheetData>
    <row r="1" spans="1:53" ht="15" thickBot="1">
      <c r="A1" s="3"/>
      <c r="B1" s="3"/>
      <c r="C1" s="3"/>
      <c r="D1" s="3"/>
      <c r="E1" s="4"/>
      <c r="F1" s="5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6"/>
      <c r="AE1" s="5"/>
      <c r="AF1" s="7"/>
      <c r="AG1" s="7"/>
      <c r="AH1" s="7"/>
      <c r="AI1" s="7"/>
      <c r="AJ1" s="7"/>
      <c r="AK1" s="7"/>
      <c r="AL1" s="5"/>
      <c r="AM1" s="3"/>
      <c r="AN1" s="3"/>
      <c r="AO1" s="3"/>
      <c r="AP1" s="3"/>
      <c r="AQ1" s="8"/>
      <c r="AR1" s="318" t="s">
        <v>0</v>
      </c>
      <c r="AS1" s="334"/>
      <c r="AT1" s="334"/>
      <c r="AU1" s="334"/>
      <c r="AV1" s="334"/>
      <c r="AW1" s="334"/>
      <c r="AX1" s="334"/>
      <c r="AY1" s="334"/>
      <c r="AZ1" s="9"/>
      <c r="BA1" s="10"/>
    </row>
    <row r="2" spans="1:53" ht="30">
      <c r="A2" s="3"/>
      <c r="B2" s="150" t="s">
        <v>1</v>
      </c>
      <c r="C2" s="151"/>
      <c r="D2" s="151"/>
      <c r="E2" s="151"/>
      <c r="F2" s="151"/>
      <c r="G2" s="151"/>
      <c r="H2" s="151"/>
      <c r="I2" s="151"/>
      <c r="J2" s="151"/>
      <c r="K2" s="152"/>
      <c r="N2" s="12"/>
      <c r="O2" s="12"/>
      <c r="AB2" s="5"/>
      <c r="AC2" s="5"/>
      <c r="AD2" s="6"/>
      <c r="AE2" s="5"/>
      <c r="AF2" s="7"/>
      <c r="AG2" s="7"/>
      <c r="AH2" s="7"/>
      <c r="AI2" s="7"/>
      <c r="AJ2" s="7"/>
      <c r="AK2" s="7"/>
      <c r="AL2" s="5"/>
      <c r="AM2" s="3"/>
      <c r="AN2" s="3"/>
      <c r="AO2" s="3"/>
      <c r="AP2" s="3"/>
      <c r="AQ2" s="15"/>
      <c r="AR2" s="337" t="s">
        <v>2</v>
      </c>
      <c r="AS2" s="338" t="s">
        <v>3</v>
      </c>
      <c r="AT2" s="339" t="s">
        <v>4</v>
      </c>
      <c r="AU2" s="340" t="s">
        <v>5</v>
      </c>
      <c r="AV2" s="341"/>
      <c r="AW2" s="346" t="s">
        <v>6</v>
      </c>
      <c r="AX2" s="346" t="s">
        <v>7</v>
      </c>
      <c r="AY2" s="346" t="s">
        <v>8</v>
      </c>
      <c r="AZ2" s="338" t="s">
        <v>9</v>
      </c>
      <c r="BA2" s="420"/>
    </row>
    <row r="3" spans="1:53" ht="15" thickBot="1">
      <c r="A3" s="3"/>
      <c r="B3" s="354" t="s">
        <v>10</v>
      </c>
      <c r="C3" s="355"/>
      <c r="D3" s="355"/>
      <c r="E3" s="355"/>
      <c r="F3" s="355"/>
      <c r="G3" s="355"/>
      <c r="H3" s="355"/>
      <c r="I3" s="355"/>
      <c r="J3" s="355"/>
      <c r="K3" s="356"/>
      <c r="N3" s="12"/>
      <c r="O3" s="12"/>
      <c r="AB3" s="5"/>
      <c r="AC3" s="5"/>
      <c r="AD3" s="6"/>
      <c r="AE3" s="5"/>
      <c r="AF3" s="7"/>
      <c r="AG3" s="7"/>
      <c r="AH3" s="7"/>
      <c r="AI3" s="7"/>
      <c r="AJ3" s="7"/>
      <c r="AK3" s="7"/>
      <c r="AL3" s="5"/>
      <c r="AM3" s="3"/>
      <c r="AN3" s="3"/>
      <c r="AO3" s="3"/>
      <c r="AP3" s="3"/>
      <c r="AQ3" s="15"/>
      <c r="AR3" s="337"/>
      <c r="AS3" s="338"/>
      <c r="AT3" s="339"/>
      <c r="AU3" s="342"/>
      <c r="AV3" s="343"/>
      <c r="AW3" s="291"/>
      <c r="AX3" s="346"/>
      <c r="AY3" s="346"/>
      <c r="AZ3" s="338"/>
      <c r="BA3" s="420"/>
    </row>
    <row r="4" spans="1:53" ht="16.5" customHeight="1" thickBot="1">
      <c r="A4" s="3"/>
      <c r="B4" s="302">
        <v>41184</v>
      </c>
      <c r="C4" s="303"/>
      <c r="D4" s="303"/>
      <c r="E4" s="303"/>
      <c r="F4" s="303"/>
      <c r="G4" s="303"/>
      <c r="H4" s="303"/>
      <c r="I4" s="303"/>
      <c r="J4" s="303"/>
      <c r="K4" s="304"/>
      <c r="N4" s="12"/>
      <c r="O4" s="12"/>
      <c r="P4" s="335" t="s">
        <v>11</v>
      </c>
      <c r="Q4" s="336"/>
      <c r="AB4" s="16"/>
      <c r="AC4" s="16"/>
      <c r="AD4" s="6"/>
      <c r="AE4" s="5"/>
      <c r="AF4" s="7"/>
      <c r="AG4" s="7"/>
      <c r="AH4" s="7"/>
      <c r="AI4" s="7"/>
      <c r="AJ4" s="7"/>
      <c r="AK4" s="7"/>
      <c r="AL4" s="5"/>
      <c r="AM4" s="3"/>
      <c r="AN4" s="3"/>
      <c r="AO4" s="3"/>
      <c r="AP4" s="3"/>
      <c r="AQ4" s="15"/>
      <c r="AR4" s="337"/>
      <c r="AS4" s="338"/>
      <c r="AT4" s="339"/>
      <c r="AU4" s="344"/>
      <c r="AV4" s="345"/>
      <c r="AW4" s="291"/>
      <c r="AX4" s="346"/>
      <c r="AY4" s="346"/>
      <c r="AZ4" s="338"/>
      <c r="BA4" s="420"/>
    </row>
    <row r="5" spans="1:53" ht="21" customHeight="1" thickBot="1">
      <c r="A5" s="3"/>
      <c r="B5" s="302" t="s">
        <v>12</v>
      </c>
      <c r="C5" s="303"/>
      <c r="D5" s="303"/>
      <c r="E5" s="303"/>
      <c r="F5" s="303"/>
      <c r="G5" s="303"/>
      <c r="H5" s="303"/>
      <c r="I5" s="303"/>
      <c r="J5" s="303"/>
      <c r="K5" s="304"/>
      <c r="N5" s="12"/>
      <c r="O5" s="12"/>
      <c r="P5" s="421" t="s">
        <v>13</v>
      </c>
      <c r="Q5" s="422"/>
      <c r="AB5" s="16"/>
      <c r="AC5" s="16"/>
      <c r="AD5" s="6"/>
      <c r="AE5" s="5"/>
      <c r="AF5" s="7"/>
      <c r="AG5" s="7"/>
      <c r="AH5" s="7"/>
      <c r="AI5" s="7"/>
      <c r="AJ5" s="7"/>
      <c r="AK5" s="7"/>
      <c r="AL5" s="5"/>
      <c r="AM5" s="3"/>
      <c r="AN5" s="3"/>
      <c r="AO5" s="3"/>
      <c r="AP5" s="3"/>
      <c r="AQ5" s="15"/>
      <c r="AR5" s="17" t="s">
        <v>14</v>
      </c>
      <c r="AS5" s="18">
        <v>6.8000000000000005E-2</v>
      </c>
      <c r="AT5" s="18" t="s">
        <v>15</v>
      </c>
      <c r="AU5" s="183" t="s">
        <v>16</v>
      </c>
      <c r="AV5" s="184"/>
      <c r="AW5" s="19">
        <v>0</v>
      </c>
      <c r="AX5" s="20" t="s">
        <v>17</v>
      </c>
      <c r="AY5" s="21" t="s">
        <v>18</v>
      </c>
      <c r="AZ5" s="423" t="e">
        <f>IF(#REF!="","N/A",#REF!)</f>
        <v>#REF!</v>
      </c>
      <c r="BA5" s="424"/>
    </row>
    <row r="6" spans="1:53" ht="20.100000000000001" customHeight="1" thickBot="1">
      <c r="A6" s="3"/>
      <c r="B6" s="3"/>
      <c r="C6" s="3"/>
      <c r="D6" s="3"/>
      <c r="E6" s="4"/>
      <c r="F6" s="5"/>
      <c r="G6" s="3"/>
      <c r="H6" s="22"/>
      <c r="K6" s="3"/>
      <c r="N6" s="12"/>
      <c r="O6" s="12"/>
      <c r="P6" s="421"/>
      <c r="Q6" s="422"/>
      <c r="AB6" s="16"/>
      <c r="AC6" s="16"/>
      <c r="AD6" s="6"/>
      <c r="AE6" s="5"/>
      <c r="AF6" s="7"/>
      <c r="AG6" s="7"/>
      <c r="AH6" s="7"/>
      <c r="AI6" s="7"/>
      <c r="AJ6" s="7"/>
      <c r="AK6" s="7"/>
      <c r="AL6" s="5"/>
      <c r="AM6" s="3"/>
      <c r="AN6" s="3"/>
      <c r="AO6" s="3"/>
      <c r="AP6" s="3"/>
      <c r="AQ6" s="15"/>
      <c r="AR6" s="17" t="s">
        <v>19</v>
      </c>
      <c r="AS6" s="18">
        <v>1.2E-2</v>
      </c>
      <c r="AT6" s="23" t="s">
        <v>20</v>
      </c>
      <c r="AU6" s="183" t="s">
        <v>21</v>
      </c>
      <c r="AV6" s="184"/>
      <c r="AW6" s="19">
        <v>1</v>
      </c>
      <c r="AX6" s="20" t="s">
        <v>22</v>
      </c>
      <c r="AY6" s="21">
        <v>1</v>
      </c>
      <c r="AZ6" s="423" t="e">
        <f>IF(#REF!="","N/A",#REF!)</f>
        <v>#REF!</v>
      </c>
      <c r="BA6" s="424"/>
    </row>
    <row r="7" spans="1:53" ht="27" customHeight="1" thickBot="1">
      <c r="A7" s="3"/>
      <c r="B7" s="24" t="s">
        <v>23</v>
      </c>
      <c r="C7" s="25"/>
      <c r="D7" s="148"/>
      <c r="E7" s="149"/>
      <c r="F7" s="5"/>
      <c r="G7" s="3"/>
      <c r="H7" s="22"/>
      <c r="K7" s="3"/>
      <c r="N7" s="12"/>
      <c r="O7" s="12"/>
      <c r="P7" s="425" t="s">
        <v>24</v>
      </c>
      <c r="Q7" s="426"/>
      <c r="AB7" s="5"/>
      <c r="AC7" s="5"/>
      <c r="AD7" s="6"/>
      <c r="AE7" s="5"/>
      <c r="AF7" s="7"/>
      <c r="AG7" s="7"/>
      <c r="AH7" s="7"/>
      <c r="AI7" s="7"/>
      <c r="AJ7" s="7"/>
      <c r="AK7" s="7"/>
      <c r="AL7" s="5"/>
      <c r="AM7" s="3"/>
      <c r="AN7" s="3"/>
      <c r="AO7" s="3"/>
      <c r="AP7" s="3"/>
      <c r="AQ7" s="15"/>
      <c r="AR7" s="26" t="s">
        <v>25</v>
      </c>
      <c r="AS7" s="18">
        <v>2E-3</v>
      </c>
      <c r="AT7" s="18" t="s">
        <v>26</v>
      </c>
      <c r="AU7" s="27"/>
      <c r="AV7" s="27"/>
      <c r="AW7" s="19">
        <v>2</v>
      </c>
      <c r="AX7" s="20" t="s">
        <v>27</v>
      </c>
      <c r="AY7" s="21">
        <v>2</v>
      </c>
      <c r="AZ7" s="423" t="e">
        <f>IF(#REF!="","N/A",#REF!)</f>
        <v>#REF!</v>
      </c>
      <c r="BA7" s="424"/>
    </row>
    <row r="8" spans="1:53" ht="23.25" customHeight="1" thickBot="1">
      <c r="A8" s="3"/>
      <c r="B8" s="181" t="s">
        <v>28</v>
      </c>
      <c r="C8" s="305"/>
      <c r="D8" s="360" t="s">
        <v>29</v>
      </c>
      <c r="E8" s="361"/>
      <c r="F8" s="28"/>
      <c r="G8" s="3"/>
      <c r="H8" s="3"/>
      <c r="I8" s="3"/>
      <c r="K8" s="29"/>
      <c r="N8" s="12"/>
      <c r="O8" s="12"/>
      <c r="P8" s="425"/>
      <c r="Q8" s="426"/>
      <c r="AB8" s="5"/>
      <c r="AC8" s="5"/>
      <c r="AD8" s="6"/>
      <c r="AE8" s="5"/>
      <c r="AF8" s="7"/>
      <c r="AG8" s="7"/>
      <c r="AH8" s="7"/>
      <c r="AI8" s="7"/>
      <c r="AJ8" s="7"/>
      <c r="AK8" s="7"/>
      <c r="AL8" s="5"/>
      <c r="AM8" s="3"/>
      <c r="AN8" s="3"/>
      <c r="AO8" s="3"/>
      <c r="AP8" s="3"/>
      <c r="AQ8" s="15"/>
      <c r="AR8" s="30" t="s">
        <v>30</v>
      </c>
      <c r="AS8" s="31"/>
      <c r="AT8" s="18" t="s">
        <v>31</v>
      </c>
      <c r="AU8" s="27"/>
      <c r="AV8" s="27"/>
      <c r="AW8" s="19">
        <v>3</v>
      </c>
      <c r="AX8" s="20" t="s">
        <v>32</v>
      </c>
      <c r="AY8" s="21">
        <v>3</v>
      </c>
      <c r="AZ8" s="423" t="e">
        <f>IF(#REF!="","N/A",#REF!)</f>
        <v>#REF!</v>
      </c>
      <c r="BA8" s="424"/>
    </row>
    <row r="9" spans="1:53" ht="29.25" customHeight="1" thickBot="1">
      <c r="A9" s="3"/>
      <c r="B9" s="181" t="s">
        <v>33</v>
      </c>
      <c r="C9" s="305"/>
      <c r="D9" s="362" t="s">
        <v>19</v>
      </c>
      <c r="E9" s="363"/>
      <c r="F9" s="32"/>
      <c r="G9" s="315" t="str">
        <f>IF(D9="Other","Other annual probability of extinction","")</f>
        <v/>
      </c>
      <c r="H9" s="315"/>
      <c r="I9" s="315"/>
      <c r="J9" s="315"/>
      <c r="K9" s="315"/>
      <c r="L9" s="317" t="str">
        <f>IF(D9="Other","Information source","")</f>
        <v/>
      </c>
      <c r="M9" s="317"/>
      <c r="N9" s="12"/>
      <c r="O9" s="12"/>
      <c r="P9" s="358" t="s">
        <v>34</v>
      </c>
      <c r="Q9" s="359"/>
      <c r="AB9" s="5"/>
      <c r="AC9" s="5"/>
      <c r="AD9" s="6"/>
      <c r="AE9" s="5"/>
      <c r="AF9" s="7"/>
      <c r="AG9" s="7"/>
      <c r="AH9" s="7"/>
      <c r="AI9" s="7"/>
      <c r="AJ9" s="7"/>
      <c r="AK9" s="7"/>
      <c r="AL9" s="5"/>
      <c r="AM9" s="3"/>
      <c r="AN9" s="3"/>
      <c r="AO9" s="3"/>
      <c r="AP9" s="3"/>
      <c r="AQ9" s="15"/>
      <c r="AR9" s="31"/>
      <c r="AS9" s="33"/>
      <c r="AT9" s="34" t="s">
        <v>35</v>
      </c>
      <c r="AU9" s="33"/>
      <c r="AV9" s="33"/>
      <c r="AW9" s="19">
        <v>4</v>
      </c>
      <c r="AX9" s="20" t="s">
        <v>36</v>
      </c>
      <c r="AY9" s="21">
        <v>4</v>
      </c>
      <c r="AZ9" s="423" t="e">
        <f>IF(#REF!="","N/A",#REF!)</f>
        <v>#REF!</v>
      </c>
      <c r="BA9" s="424"/>
    </row>
    <row r="10" spans="1:53" ht="21" customHeight="1" thickBot="1">
      <c r="A10" s="3"/>
      <c r="B10" s="306" t="s">
        <v>37</v>
      </c>
      <c r="C10" s="476"/>
      <c r="D10" s="364">
        <f>IF(D9="Critically Endangered",AS5, IF(D9="Endangered",AS6, IF(D9="Other",G10, IF(D9="Vulnerable",AS7, ""))))</f>
        <v>1.2E-2</v>
      </c>
      <c r="E10" s="365"/>
      <c r="F10" s="5"/>
      <c r="G10" s="316"/>
      <c r="H10" s="316"/>
      <c r="I10" s="316"/>
      <c r="J10" s="316"/>
      <c r="K10" s="316"/>
      <c r="L10" s="316"/>
      <c r="M10" s="316"/>
      <c r="N10" s="12"/>
      <c r="O10" s="12"/>
      <c r="P10" s="358"/>
      <c r="Q10" s="359"/>
      <c r="AB10" s="5"/>
      <c r="AC10" s="5"/>
      <c r="AD10" s="6"/>
      <c r="AE10" s="5"/>
      <c r="AF10" s="7"/>
      <c r="AG10" s="7"/>
      <c r="AH10" s="7"/>
      <c r="AI10" s="7"/>
      <c r="AJ10" s="7"/>
      <c r="AK10" s="7"/>
      <c r="AL10" s="5"/>
      <c r="AM10" s="3"/>
      <c r="AN10" s="3"/>
      <c r="AO10" s="3"/>
      <c r="AP10" s="3"/>
      <c r="AQ10" s="15"/>
      <c r="AR10" s="33"/>
      <c r="AS10" s="33"/>
      <c r="AT10" s="34" t="s">
        <v>38</v>
      </c>
      <c r="AU10" s="27"/>
      <c r="AV10" s="27"/>
      <c r="AW10" s="19">
        <v>5</v>
      </c>
      <c r="AX10" s="17" t="s">
        <v>39</v>
      </c>
      <c r="AY10" s="21">
        <v>5</v>
      </c>
      <c r="AZ10" s="423" t="e">
        <f>IF(#REF!="","N/A",#REF!)</f>
        <v>#REF!</v>
      </c>
      <c r="BA10" s="424"/>
    </row>
    <row r="11" spans="1:53" ht="15" thickBot="1">
      <c r="A11" s="3"/>
      <c r="B11" s="307" t="s">
        <v>40</v>
      </c>
      <c r="C11" s="477"/>
      <c r="D11" s="366"/>
      <c r="E11" s="367"/>
      <c r="F11" s="5"/>
      <c r="G11" s="3"/>
      <c r="H11" s="3"/>
      <c r="K11" s="3"/>
      <c r="L11" s="13"/>
      <c r="N11" s="12"/>
      <c r="O11" s="12"/>
      <c r="P11" s="431" t="s">
        <v>41</v>
      </c>
      <c r="Q11" s="432"/>
      <c r="AB11" s="5"/>
      <c r="AC11" s="5"/>
      <c r="AD11" s="6"/>
      <c r="AE11" s="5"/>
      <c r="AF11" s="7"/>
      <c r="AG11" s="7"/>
      <c r="AH11" s="7"/>
      <c r="AI11" s="7"/>
      <c r="AJ11" s="7"/>
      <c r="AK11" s="7"/>
      <c r="AL11" s="5"/>
      <c r="AM11" s="3"/>
      <c r="AN11" s="3"/>
      <c r="AO11" s="3"/>
      <c r="AP11" s="3"/>
      <c r="AQ11" s="15"/>
      <c r="AR11" s="33"/>
      <c r="AS11" s="33"/>
      <c r="AT11" s="33"/>
      <c r="AU11" s="27"/>
      <c r="AV11" s="27"/>
      <c r="AW11" s="19">
        <v>6</v>
      </c>
      <c r="AX11" s="17" t="s">
        <v>42</v>
      </c>
      <c r="AY11" s="21">
        <v>6</v>
      </c>
      <c r="AZ11" s="423" t="e">
        <f>IF(#REF!="","N/A",#REF!)</f>
        <v>#REF!</v>
      </c>
      <c r="BA11" s="424"/>
    </row>
    <row r="12" spans="1:53" ht="23.25" customHeight="1" thickBot="1">
      <c r="A12" s="3"/>
      <c r="B12" s="12"/>
      <c r="C12" s="35"/>
      <c r="D12" s="36"/>
      <c r="E12" s="169"/>
      <c r="F12" s="357"/>
      <c r="G12" s="357"/>
      <c r="H12" s="357"/>
      <c r="I12" s="3"/>
      <c r="J12" s="3"/>
      <c r="K12" s="3"/>
      <c r="L12" s="3"/>
      <c r="M12" s="37"/>
      <c r="N12" s="5"/>
      <c r="O12" s="5"/>
      <c r="P12" s="433"/>
      <c r="Q12" s="434"/>
      <c r="AB12" s="5"/>
      <c r="AC12" s="5"/>
      <c r="AD12" s="6"/>
      <c r="AE12" s="5"/>
      <c r="AF12" s="7"/>
      <c r="AG12" s="7"/>
      <c r="AH12" s="7"/>
      <c r="AI12" s="7"/>
      <c r="AJ12" s="7"/>
      <c r="AK12" s="7"/>
      <c r="AL12" s="5"/>
      <c r="AM12" s="3"/>
      <c r="AN12" s="3"/>
      <c r="AO12" s="3"/>
      <c r="AP12" s="3"/>
      <c r="AQ12" s="15"/>
      <c r="AR12" s="33"/>
      <c r="AS12" s="33"/>
      <c r="AT12" s="33"/>
      <c r="AU12" s="27"/>
      <c r="AV12" s="27"/>
      <c r="AW12" s="19">
        <v>7</v>
      </c>
      <c r="AX12" s="31"/>
      <c r="AY12" s="21">
        <v>7</v>
      </c>
      <c r="AZ12" s="423" t="e">
        <f>IF(#REF!="","N/A",#REF!)</f>
        <v>#REF!</v>
      </c>
      <c r="BA12" s="424"/>
    </row>
    <row r="13" spans="1:53" ht="23.25" customHeight="1" thickBot="1">
      <c r="A13" s="3"/>
      <c r="B13" s="12"/>
      <c r="C13" s="35"/>
      <c r="D13" s="36"/>
      <c r="E13" s="357"/>
      <c r="F13" s="357"/>
      <c r="G13" s="357"/>
      <c r="H13" s="357"/>
      <c r="I13" s="3"/>
      <c r="J13" s="3"/>
      <c r="K13" s="3"/>
      <c r="L13" s="3"/>
      <c r="M13" s="5"/>
      <c r="N13" s="5"/>
      <c r="O13" s="5"/>
      <c r="P13" s="5"/>
      <c r="AB13" s="5"/>
      <c r="AC13" s="5"/>
      <c r="AD13" s="6"/>
      <c r="AE13" s="5"/>
      <c r="AF13" s="7"/>
      <c r="AG13" s="7"/>
      <c r="AH13" s="7"/>
      <c r="AI13" s="7"/>
      <c r="AJ13" s="7"/>
      <c r="AK13" s="7"/>
      <c r="AL13" s="5"/>
      <c r="AM13" s="3"/>
      <c r="AN13" s="3"/>
      <c r="AO13" s="3"/>
      <c r="AP13" s="3"/>
      <c r="AQ13" s="15"/>
      <c r="AR13" s="38"/>
      <c r="AS13" s="38"/>
      <c r="AT13" s="38"/>
      <c r="AU13" s="39"/>
      <c r="AV13" s="39"/>
      <c r="AW13" s="19">
        <v>8</v>
      </c>
      <c r="AX13" s="40"/>
      <c r="AY13" s="39"/>
      <c r="AZ13" s="435"/>
      <c r="BA13" s="436"/>
    </row>
    <row r="14" spans="1:53" ht="23.25" customHeight="1" thickBot="1">
      <c r="A14" s="3"/>
      <c r="B14" s="12"/>
      <c r="C14" s="35"/>
      <c r="D14" s="36"/>
      <c r="E14" s="357"/>
      <c r="F14" s="357"/>
      <c r="G14" s="357"/>
      <c r="H14" s="357"/>
      <c r="I14" s="3"/>
      <c r="J14" s="3"/>
      <c r="K14" s="3"/>
      <c r="L14" s="3"/>
      <c r="M14" s="3"/>
      <c r="N14" s="3"/>
      <c r="AB14" s="5"/>
      <c r="AC14" s="5"/>
      <c r="AD14" s="6"/>
      <c r="AE14" s="5"/>
      <c r="AF14" s="7"/>
      <c r="AG14" s="7"/>
      <c r="AH14" s="7"/>
      <c r="AI14" s="7"/>
      <c r="AJ14" s="7"/>
      <c r="AK14" s="7"/>
      <c r="AL14" s="5"/>
      <c r="AM14" s="3"/>
      <c r="AN14" s="3"/>
      <c r="AO14" s="3"/>
      <c r="AP14" s="3"/>
      <c r="AQ14" s="15"/>
      <c r="AR14" s="3"/>
      <c r="AS14" s="3"/>
      <c r="AT14" s="3"/>
      <c r="AU14" s="3"/>
      <c r="AV14" s="3"/>
      <c r="AW14" s="41">
        <v>9</v>
      </c>
      <c r="AY14" s="11"/>
      <c r="AZ14" s="5"/>
      <c r="BA14" s="5"/>
    </row>
    <row r="15" spans="1:53" ht="30.75" customHeight="1" thickBot="1">
      <c r="A15" s="3"/>
      <c r="B15" s="3"/>
      <c r="C15" s="3"/>
      <c r="D15" s="3"/>
      <c r="E15" s="4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  <c r="AE15" s="5"/>
      <c r="AF15" s="7"/>
      <c r="AG15" s="7"/>
      <c r="AH15" s="7"/>
      <c r="AI15" s="7"/>
      <c r="AJ15" s="7"/>
      <c r="AK15" s="7"/>
      <c r="AL15" s="5"/>
      <c r="AM15" s="3"/>
      <c r="AN15" s="3"/>
      <c r="AO15" s="3"/>
      <c r="AP15" s="3"/>
      <c r="AQ15" s="15"/>
      <c r="AR15" s="3"/>
      <c r="AS15" s="3"/>
      <c r="AT15" s="3"/>
      <c r="AU15" s="3"/>
      <c r="AV15" s="3"/>
      <c r="AW15" s="41">
        <v>10</v>
      </c>
      <c r="AY15" s="11"/>
      <c r="AZ15" s="11"/>
    </row>
    <row r="16" spans="1:53" s="126" customFormat="1" ht="33" customHeight="1" thickBot="1">
      <c r="A16" s="2"/>
      <c r="B16" s="308" t="s">
        <v>43</v>
      </c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10"/>
      <c r="N16" s="2"/>
      <c r="O16" s="427" t="s">
        <v>44</v>
      </c>
      <c r="P16" s="428"/>
      <c r="Q16" s="428"/>
      <c r="R16" s="428"/>
      <c r="S16" s="428"/>
      <c r="T16" s="428"/>
      <c r="U16" s="428"/>
      <c r="V16" s="428"/>
      <c r="W16" s="429"/>
      <c r="X16" s="429"/>
      <c r="Y16" s="429"/>
      <c r="Z16" s="429"/>
      <c r="AA16" s="429"/>
      <c r="AB16" s="429"/>
      <c r="AC16" s="429"/>
      <c r="AD16" s="429"/>
      <c r="AE16" s="429"/>
      <c r="AF16" s="429"/>
      <c r="AG16" s="429"/>
      <c r="AH16" s="429"/>
      <c r="AI16" s="429"/>
      <c r="AJ16" s="428"/>
      <c r="AK16" s="428"/>
      <c r="AL16" s="428"/>
      <c r="AM16" s="430"/>
      <c r="AN16" s="124"/>
      <c r="AO16" s="2"/>
      <c r="AP16" s="1"/>
      <c r="AQ16" s="125"/>
      <c r="AR16" s="2"/>
      <c r="AS16" s="2"/>
      <c r="AT16" s="2"/>
      <c r="AU16" s="2"/>
      <c r="AV16" s="2"/>
      <c r="AW16" s="2"/>
    </row>
    <row r="17" spans="1:52" s="123" customFormat="1" ht="86.1" thickBot="1">
      <c r="A17" s="119"/>
      <c r="B17" s="375" t="s">
        <v>43</v>
      </c>
      <c r="C17" s="413" t="s">
        <v>45</v>
      </c>
      <c r="D17" s="414"/>
      <c r="E17" s="127" t="s">
        <v>46</v>
      </c>
      <c r="F17" s="127" t="s">
        <v>47</v>
      </c>
      <c r="G17" s="186" t="s">
        <v>48</v>
      </c>
      <c r="H17" s="415"/>
      <c r="I17" s="415"/>
      <c r="J17" s="415"/>
      <c r="K17" s="187"/>
      <c r="L17" s="127" t="s">
        <v>4</v>
      </c>
      <c r="M17" s="128" t="s">
        <v>49</v>
      </c>
      <c r="N17" s="119"/>
      <c r="O17" s="410" t="s">
        <v>50</v>
      </c>
      <c r="P17" s="413" t="s">
        <v>45</v>
      </c>
      <c r="Q17" s="414"/>
      <c r="R17" s="128" t="s">
        <v>46</v>
      </c>
      <c r="S17" s="186" t="s">
        <v>51</v>
      </c>
      <c r="T17" s="187"/>
      <c r="U17" s="129" t="s">
        <v>4</v>
      </c>
      <c r="V17" s="130" t="s">
        <v>52</v>
      </c>
      <c r="W17" s="333" t="s">
        <v>53</v>
      </c>
      <c r="X17" s="216"/>
      <c r="Y17" s="215" t="s">
        <v>54</v>
      </c>
      <c r="Z17" s="216"/>
      <c r="AA17" s="215" t="s">
        <v>55</v>
      </c>
      <c r="AB17" s="216"/>
      <c r="AC17" s="215" t="s">
        <v>56</v>
      </c>
      <c r="AD17" s="216"/>
      <c r="AE17" s="131" t="s">
        <v>57</v>
      </c>
      <c r="AF17" s="131" t="s">
        <v>58</v>
      </c>
      <c r="AG17" s="132" t="s">
        <v>59</v>
      </c>
      <c r="AH17" s="331" t="s">
        <v>60</v>
      </c>
      <c r="AI17" s="332"/>
      <c r="AJ17" s="133" t="s">
        <v>61</v>
      </c>
      <c r="AK17" s="128" t="s">
        <v>62</v>
      </c>
      <c r="AL17" s="128" t="s">
        <v>63</v>
      </c>
      <c r="AM17" s="134" t="s">
        <v>49</v>
      </c>
      <c r="AN17" s="120"/>
      <c r="AO17" s="119"/>
      <c r="AP17" s="121"/>
      <c r="AQ17" s="122"/>
      <c r="AR17" s="135"/>
      <c r="AS17" s="136"/>
      <c r="AT17" s="136"/>
      <c r="AU17" s="136"/>
      <c r="AV17" s="136"/>
      <c r="AW17" s="119"/>
    </row>
    <row r="18" spans="1:52" s="123" customFormat="1" ht="28.5" customHeight="1" thickBot="1">
      <c r="A18" s="119"/>
      <c r="B18" s="376"/>
      <c r="C18" s="261" t="s">
        <v>64</v>
      </c>
      <c r="D18" s="262"/>
      <c r="E18" s="262"/>
      <c r="F18" s="262"/>
      <c r="G18" s="262"/>
      <c r="H18" s="262"/>
      <c r="I18" s="262"/>
      <c r="J18" s="262"/>
      <c r="K18" s="262"/>
      <c r="L18" s="262"/>
      <c r="M18" s="263"/>
      <c r="N18" s="119"/>
      <c r="O18" s="411"/>
      <c r="P18" s="322" t="s">
        <v>65</v>
      </c>
      <c r="Q18" s="323"/>
      <c r="R18" s="323"/>
      <c r="S18" s="323"/>
      <c r="T18" s="323"/>
      <c r="U18" s="323"/>
      <c r="V18" s="323"/>
      <c r="W18" s="323"/>
      <c r="X18" s="323"/>
      <c r="Y18" s="323"/>
      <c r="Z18" s="323"/>
      <c r="AA18" s="323"/>
      <c r="AB18" s="323"/>
      <c r="AC18" s="323"/>
      <c r="AD18" s="323"/>
      <c r="AE18" s="323"/>
      <c r="AF18" s="323"/>
      <c r="AG18" s="323"/>
      <c r="AH18" s="323"/>
      <c r="AI18" s="323"/>
      <c r="AJ18" s="323"/>
      <c r="AK18" s="323"/>
      <c r="AL18" s="323"/>
      <c r="AM18" s="324"/>
      <c r="AN18" s="120"/>
      <c r="AO18" s="119"/>
      <c r="AP18" s="147"/>
      <c r="AQ18" s="122"/>
      <c r="AR18" s="119"/>
      <c r="AS18" s="119"/>
      <c r="AT18" s="119"/>
      <c r="AU18" s="119"/>
      <c r="AV18" s="119"/>
      <c r="AW18" s="119"/>
    </row>
    <row r="19" spans="1:52" ht="43.5" customHeight="1" thickBot="1">
      <c r="A19" s="3"/>
      <c r="B19" s="376"/>
      <c r="C19" s="318" t="s">
        <v>42</v>
      </c>
      <c r="D19" s="319"/>
      <c r="E19" s="311" t="s">
        <v>16</v>
      </c>
      <c r="F19" s="172"/>
      <c r="G19" s="313" t="s">
        <v>66</v>
      </c>
      <c r="H19" s="313"/>
      <c r="I19" s="313"/>
      <c r="J19" s="313"/>
      <c r="K19" s="44">
        <v>366</v>
      </c>
      <c r="L19" s="45" t="str">
        <f>IF(E19="Yes",AT9, IF(E19="No","",""))</f>
        <v>Hectares</v>
      </c>
      <c r="M19" s="281" t="s">
        <v>67</v>
      </c>
      <c r="N19" s="3"/>
      <c r="O19" s="411"/>
      <c r="P19" s="291" t="s">
        <v>42</v>
      </c>
      <c r="Q19" s="292"/>
      <c r="R19" s="347" t="s">
        <v>16</v>
      </c>
      <c r="S19" s="349">
        <f>IF(K21&gt;=0.1,K21,IF(K21=0,""))</f>
        <v>292.8</v>
      </c>
      <c r="T19" s="350"/>
      <c r="U19" s="329" t="str">
        <f>IF(R19="Yes",$AT6, IF(R19="No","",""))</f>
        <v>Adjusted hectares</v>
      </c>
      <c r="V19" s="269">
        <v>1632</v>
      </c>
      <c r="W19" s="201" t="s">
        <v>68</v>
      </c>
      <c r="X19" s="274">
        <v>20</v>
      </c>
      <c r="Y19" s="203" t="s">
        <v>69</v>
      </c>
      <c r="Z19" s="205">
        <v>1632</v>
      </c>
      <c r="AA19" s="46" t="s">
        <v>70</v>
      </c>
      <c r="AB19" s="47">
        <v>0.1</v>
      </c>
      <c r="AC19" s="48" t="s">
        <v>71</v>
      </c>
      <c r="AD19" s="47">
        <v>0.02</v>
      </c>
      <c r="AE19" s="258">
        <f>IF(R19="No","",IF(R19="Yes",AD20-AB20))</f>
        <v>130.55999999999995</v>
      </c>
      <c r="AF19" s="352">
        <v>0.9</v>
      </c>
      <c r="AG19" s="246">
        <f>IF(R19="Yes",AE19*AF19, IF(R19="No","",""))</f>
        <v>117.50399999999995</v>
      </c>
      <c r="AH19" s="256">
        <f>IF(R19="Yes",(AG19/(1+$D$10)^X19),IF(R19="No","",""))</f>
        <v>92.564061193068795</v>
      </c>
      <c r="AI19" s="271">
        <f>IF(R19="Yes",((AH21/10)*AB20)+((AD21/10)*AH19),IF(R19="No","",""))</f>
        <v>341.45885256161517</v>
      </c>
      <c r="AJ19" s="368">
        <f>IF(R19="Yes",(IF(K21&gt;=0,AI19/K21,"")),IF(R19="No","",""))</f>
        <v>1.1661846057432212</v>
      </c>
      <c r="AK19" s="370" t="str">
        <f>IF(R19="Yes",IF(AJ19&gt;=90%,"Yes","No"),"")</f>
        <v>Yes</v>
      </c>
      <c r="AL19" s="373"/>
      <c r="AM19" s="274"/>
      <c r="AN19" s="42"/>
      <c r="AO19" s="3"/>
      <c r="AP19" s="5"/>
      <c r="AQ19" s="15"/>
      <c r="AR19" s="3"/>
      <c r="AS19" s="3"/>
      <c r="AT19" s="3"/>
      <c r="AU19" s="3"/>
      <c r="AV19" s="3"/>
      <c r="AW19" s="3"/>
      <c r="AY19" s="11"/>
      <c r="AZ19" s="11"/>
    </row>
    <row r="20" spans="1:52" ht="62.25" customHeight="1" thickBot="1">
      <c r="A20" s="3"/>
      <c r="B20" s="376"/>
      <c r="C20" s="320"/>
      <c r="D20" s="294"/>
      <c r="E20" s="311"/>
      <c r="F20" s="270"/>
      <c r="G20" s="325" t="s">
        <v>6</v>
      </c>
      <c r="H20" s="325"/>
      <c r="I20" s="325"/>
      <c r="J20" s="325"/>
      <c r="K20" s="49">
        <v>8</v>
      </c>
      <c r="L20" s="45" t="str">
        <f>IF(E19="Yes",AT10, IF(E19="No","",""))</f>
        <v>Scale 0-10</v>
      </c>
      <c r="M20" s="314"/>
      <c r="N20" s="3"/>
      <c r="O20" s="411"/>
      <c r="P20" s="293"/>
      <c r="Q20" s="294"/>
      <c r="R20" s="298"/>
      <c r="S20" s="300"/>
      <c r="T20" s="301"/>
      <c r="U20" s="329"/>
      <c r="V20" s="270"/>
      <c r="W20" s="202"/>
      <c r="X20" s="275"/>
      <c r="Y20" s="204"/>
      <c r="Z20" s="206"/>
      <c r="AA20" s="50" t="s">
        <v>72</v>
      </c>
      <c r="AB20" s="51">
        <f>Z19*(1-AB19)</f>
        <v>1468.8</v>
      </c>
      <c r="AC20" s="52" t="s">
        <v>73</v>
      </c>
      <c r="AD20" s="51">
        <f>Z19*(1-AD19)</f>
        <v>1599.36</v>
      </c>
      <c r="AE20" s="259"/>
      <c r="AF20" s="353"/>
      <c r="AG20" s="245"/>
      <c r="AH20" s="257"/>
      <c r="AI20" s="272"/>
      <c r="AJ20" s="368"/>
      <c r="AK20" s="371"/>
      <c r="AL20" s="374"/>
      <c r="AM20" s="275"/>
      <c r="AN20" s="42"/>
      <c r="AO20" s="3"/>
      <c r="AP20" s="5"/>
      <c r="AQ20" s="15"/>
      <c r="AR20" s="3"/>
      <c r="AS20" s="3"/>
      <c r="AT20" s="3"/>
      <c r="AU20" s="3"/>
      <c r="AV20" s="3"/>
      <c r="AW20" s="3"/>
      <c r="AY20" s="11"/>
      <c r="AZ20" s="11"/>
    </row>
    <row r="21" spans="1:52" ht="54.75" customHeight="1" thickBot="1">
      <c r="A21" s="3"/>
      <c r="B21" s="376"/>
      <c r="C21" s="321"/>
      <c r="D21" s="296"/>
      <c r="E21" s="312"/>
      <c r="F21" s="174"/>
      <c r="G21" s="326" t="s">
        <v>51</v>
      </c>
      <c r="H21" s="327"/>
      <c r="I21" s="327"/>
      <c r="J21" s="328"/>
      <c r="K21" s="53">
        <f>K19*(K20/10)</f>
        <v>292.8</v>
      </c>
      <c r="L21" s="45" t="str">
        <f>IF(E19="Yes",AT6, IF(E19="No","",""))</f>
        <v>Adjusted hectares</v>
      </c>
      <c r="M21" s="282"/>
      <c r="N21" s="3"/>
      <c r="O21" s="411"/>
      <c r="P21" s="295"/>
      <c r="Q21" s="296"/>
      <c r="R21" s="348"/>
      <c r="S21" s="238"/>
      <c r="T21" s="351"/>
      <c r="U21" s="330"/>
      <c r="V21" s="174"/>
      <c r="W21" s="54" t="s">
        <v>74</v>
      </c>
      <c r="X21" s="55">
        <v>2</v>
      </c>
      <c r="Y21" s="56" t="s">
        <v>75</v>
      </c>
      <c r="Z21" s="57">
        <v>8</v>
      </c>
      <c r="AA21" s="56" t="s">
        <v>76</v>
      </c>
      <c r="AB21" s="57">
        <v>7</v>
      </c>
      <c r="AC21" s="56" t="s">
        <v>77</v>
      </c>
      <c r="AD21" s="57">
        <v>9</v>
      </c>
      <c r="AE21" s="58">
        <f>IF(R19="No","",IF(R19="Yes",AD21-AB21))</f>
        <v>2</v>
      </c>
      <c r="AF21" s="59">
        <v>0.9</v>
      </c>
      <c r="AG21" s="60">
        <f>IF(R19="Yes",AE21*AF21, IF(R19="No","",""))</f>
        <v>1.8</v>
      </c>
      <c r="AH21" s="61">
        <f>IF(R19="Yes",(AG21/(1+$D$10)^X21),IF(R19="No","",""))</f>
        <v>1.7575653423737287</v>
      </c>
      <c r="AI21" s="273"/>
      <c r="AJ21" s="369"/>
      <c r="AK21" s="372"/>
      <c r="AL21" s="284"/>
      <c r="AM21" s="266"/>
      <c r="AN21" s="42"/>
      <c r="AO21" s="3"/>
      <c r="AP21" s="5"/>
      <c r="AQ21" s="15"/>
      <c r="AR21" s="3"/>
      <c r="AS21" s="3"/>
      <c r="AT21" s="3"/>
      <c r="AU21" s="3"/>
      <c r="AV21" s="3"/>
      <c r="AW21" s="3"/>
      <c r="AY21" s="11"/>
      <c r="AZ21" s="11"/>
    </row>
    <row r="22" spans="1:52" s="123" customFormat="1" ht="29.25" customHeight="1" thickBot="1">
      <c r="A22" s="119"/>
      <c r="B22" s="376"/>
      <c r="C22" s="261" t="s">
        <v>78</v>
      </c>
      <c r="D22" s="262"/>
      <c r="E22" s="262"/>
      <c r="F22" s="262"/>
      <c r="G22" s="262"/>
      <c r="H22" s="262"/>
      <c r="I22" s="262"/>
      <c r="J22" s="262"/>
      <c r="K22" s="262"/>
      <c r="L22" s="262"/>
      <c r="M22" s="263"/>
      <c r="N22" s="119"/>
      <c r="O22" s="411"/>
      <c r="P22" s="397" t="s">
        <v>78</v>
      </c>
      <c r="Q22" s="262"/>
      <c r="R22" s="262"/>
      <c r="S22" s="262"/>
      <c r="T22" s="262"/>
      <c r="U22" s="262"/>
      <c r="V22" s="262"/>
      <c r="W22" s="323"/>
      <c r="X22" s="323"/>
      <c r="Y22" s="323"/>
      <c r="Z22" s="323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398"/>
      <c r="AN22" s="120"/>
      <c r="AO22" s="119"/>
      <c r="AP22" s="147"/>
      <c r="AQ22" s="122"/>
      <c r="AR22" s="119"/>
      <c r="AS22" s="119"/>
      <c r="AT22" s="119"/>
      <c r="AU22" s="119"/>
      <c r="AV22" s="119"/>
      <c r="AW22" s="119"/>
    </row>
    <row r="23" spans="1:52" ht="46.5" customHeight="1" thickBot="1">
      <c r="A23" s="3"/>
      <c r="B23" s="376"/>
      <c r="C23" s="318" t="s">
        <v>39</v>
      </c>
      <c r="D23" s="319"/>
      <c r="E23" s="389" t="s">
        <v>21</v>
      </c>
      <c r="F23" s="281"/>
      <c r="G23" s="393" t="s">
        <v>66</v>
      </c>
      <c r="H23" s="394"/>
      <c r="I23" s="394"/>
      <c r="J23" s="395"/>
      <c r="K23" s="44"/>
      <c r="L23" s="45" t="str">
        <f>IF(E23="Yes",AT9, IF(E23="No","",""))</f>
        <v/>
      </c>
      <c r="M23" s="396"/>
      <c r="N23" s="3"/>
      <c r="O23" s="411"/>
      <c r="P23" s="418" t="s">
        <v>39</v>
      </c>
      <c r="Q23" s="319"/>
      <c r="R23" s="297" t="s">
        <v>21</v>
      </c>
      <c r="S23" s="249" t="str">
        <f>IF(K25&gt;=0.1,K25,IF(K25=0,""))</f>
        <v/>
      </c>
      <c r="T23" s="299"/>
      <c r="U23" s="399" t="str">
        <f>IF(R23="Yes",$AT6, IF(R23="No","",""))</f>
        <v/>
      </c>
      <c r="V23" s="172"/>
      <c r="W23" s="264" t="s">
        <v>79</v>
      </c>
      <c r="X23" s="192"/>
      <c r="Y23" s="267" t="s">
        <v>69</v>
      </c>
      <c r="Z23" s="265"/>
      <c r="AA23" s="62" t="s">
        <v>70</v>
      </c>
      <c r="AB23" s="63"/>
      <c r="AC23" s="64" t="s">
        <v>71</v>
      </c>
      <c r="AD23" s="63"/>
      <c r="AE23" s="240" t="str">
        <f>IF(R23="No","",IF(R23="Yes",AD24-AB24))</f>
        <v/>
      </c>
      <c r="AF23" s="242"/>
      <c r="AG23" s="244" t="str">
        <f>IF(R23="Yes",AE23*AF23, IF(R23="No","",""))</f>
        <v/>
      </c>
      <c r="AH23" s="251" t="str">
        <f>IF(R23="Yes",(AG23/(1+$D$10)^X23),IF(R23="No","",""))</f>
        <v/>
      </c>
      <c r="AI23" s="408" t="str">
        <f>IF(R23="Yes",((AH25/10)*AB24)+((AD25/10)*AH23),IF(R23="No","",""))</f>
        <v/>
      </c>
      <c r="AJ23" s="404" t="str">
        <f>IF(R23="Yes",(IF(K25&gt;=0,AI23/K25,"")),IF(R23="No","",""))</f>
        <v/>
      </c>
      <c r="AK23" s="407" t="str">
        <f>IF(R23="Yes",IF(AJ23&gt;=90%,"Yes","No"),"")</f>
        <v/>
      </c>
      <c r="AL23" s="401"/>
      <c r="AM23" s="403"/>
      <c r="AN23" s="42"/>
      <c r="AO23" s="3"/>
      <c r="AP23" s="4"/>
      <c r="AQ23" s="15"/>
      <c r="AR23" s="3"/>
      <c r="AS23" s="3"/>
      <c r="AT23" s="3"/>
      <c r="AU23" s="3"/>
      <c r="AV23" s="3"/>
      <c r="AW23" s="3"/>
      <c r="AY23" s="11"/>
      <c r="AZ23" s="11"/>
    </row>
    <row r="24" spans="1:52" ht="68.25" customHeight="1" thickBot="1">
      <c r="A24" s="3"/>
      <c r="B24" s="376"/>
      <c r="C24" s="320"/>
      <c r="D24" s="294"/>
      <c r="E24" s="311"/>
      <c r="F24" s="314"/>
      <c r="G24" s="394" t="s">
        <v>80</v>
      </c>
      <c r="H24" s="394"/>
      <c r="I24" s="394"/>
      <c r="J24" s="395"/>
      <c r="K24" s="49"/>
      <c r="L24" s="45" t="str">
        <f>IF(E23="Yes",AT10, IF(E23="No","",""))</f>
        <v/>
      </c>
      <c r="M24" s="314"/>
      <c r="N24" s="3"/>
      <c r="O24" s="411"/>
      <c r="P24" s="293"/>
      <c r="Q24" s="294"/>
      <c r="R24" s="298"/>
      <c r="S24" s="300"/>
      <c r="T24" s="301"/>
      <c r="U24" s="329"/>
      <c r="V24" s="270"/>
      <c r="W24" s="264"/>
      <c r="X24" s="193"/>
      <c r="Y24" s="268"/>
      <c r="Z24" s="266"/>
      <c r="AA24" s="65" t="s">
        <v>72</v>
      </c>
      <c r="AB24" s="66">
        <f>Z23*(1-AB23)</f>
        <v>0</v>
      </c>
      <c r="AC24" s="52" t="s">
        <v>73</v>
      </c>
      <c r="AD24" s="66">
        <f>Z23*(1-AD23)</f>
        <v>0</v>
      </c>
      <c r="AE24" s="241"/>
      <c r="AF24" s="243"/>
      <c r="AG24" s="245"/>
      <c r="AH24" s="251"/>
      <c r="AI24" s="409"/>
      <c r="AJ24" s="405"/>
      <c r="AK24" s="371"/>
      <c r="AL24" s="402"/>
      <c r="AM24" s="360"/>
      <c r="AN24" s="42"/>
      <c r="AO24" s="3"/>
      <c r="AP24" s="4"/>
      <c r="AQ24" s="15"/>
      <c r="AR24" s="3"/>
      <c r="AS24" s="3"/>
      <c r="AT24" s="3"/>
      <c r="AU24" s="3"/>
      <c r="AV24" s="3"/>
      <c r="AW24" s="3"/>
      <c r="AY24" s="11"/>
      <c r="AZ24" s="11"/>
    </row>
    <row r="25" spans="1:52" ht="58.5" customHeight="1" thickTop="1" thickBot="1">
      <c r="A25" s="3"/>
      <c r="B25" s="376"/>
      <c r="C25" s="321"/>
      <c r="D25" s="296"/>
      <c r="E25" s="312"/>
      <c r="F25" s="282"/>
      <c r="G25" s="326" t="s">
        <v>51</v>
      </c>
      <c r="H25" s="327"/>
      <c r="I25" s="327"/>
      <c r="J25" s="328"/>
      <c r="K25" s="53">
        <f>K23*(K24/10)</f>
        <v>0</v>
      </c>
      <c r="L25" s="45" t="str">
        <f>IF(E23="Yes",AT6, IF(E23="No","",""))</f>
        <v/>
      </c>
      <c r="M25" s="282"/>
      <c r="N25" s="3"/>
      <c r="O25" s="411"/>
      <c r="P25" s="293"/>
      <c r="Q25" s="294"/>
      <c r="R25" s="298"/>
      <c r="S25" s="300"/>
      <c r="T25" s="301"/>
      <c r="U25" s="400"/>
      <c r="V25" s="270"/>
      <c r="W25" s="67" t="s">
        <v>74</v>
      </c>
      <c r="X25" s="68"/>
      <c r="Y25" s="69" t="s">
        <v>75</v>
      </c>
      <c r="Z25" s="70"/>
      <c r="AA25" s="71" t="s">
        <v>76</v>
      </c>
      <c r="AB25" s="72"/>
      <c r="AC25" s="73" t="s">
        <v>77</v>
      </c>
      <c r="AD25" s="74"/>
      <c r="AE25" s="75" t="str">
        <f>IF(R23="No","",IF(R23="Yes",AD25-AB25))</f>
        <v/>
      </c>
      <c r="AF25" s="76"/>
      <c r="AG25" s="77" t="str">
        <f>IF(R23="Yes",AE25*AF25, IF(R23="No","",""))</f>
        <v/>
      </c>
      <c r="AH25" s="78" t="str">
        <f>IF(R23="Yes",(AG25/(1+$D$10)^X25),IF(R23="No","",""))</f>
        <v/>
      </c>
      <c r="AI25" s="409"/>
      <c r="AJ25" s="406"/>
      <c r="AK25" s="371"/>
      <c r="AL25" s="373"/>
      <c r="AM25" s="274"/>
      <c r="AN25" s="42"/>
      <c r="AO25" s="3"/>
      <c r="AP25" s="4"/>
      <c r="AQ25" s="15"/>
      <c r="AR25" s="3"/>
      <c r="AS25" s="3"/>
      <c r="AT25" s="3"/>
      <c r="AU25" s="3"/>
      <c r="AV25" s="3"/>
      <c r="AW25" s="3"/>
      <c r="AY25" s="11"/>
      <c r="AZ25" s="11"/>
    </row>
    <row r="26" spans="1:52" s="123" customFormat="1" ht="86.1" thickBot="1">
      <c r="A26" s="119"/>
      <c r="B26" s="376"/>
      <c r="C26" s="413" t="s">
        <v>45</v>
      </c>
      <c r="D26" s="414"/>
      <c r="E26" s="137" t="s">
        <v>46</v>
      </c>
      <c r="F26" s="137" t="s">
        <v>47</v>
      </c>
      <c r="G26" s="413" t="s">
        <v>48</v>
      </c>
      <c r="H26" s="472"/>
      <c r="I26" s="472"/>
      <c r="J26" s="472"/>
      <c r="K26" s="414"/>
      <c r="L26" s="137" t="s">
        <v>4</v>
      </c>
      <c r="M26" s="137" t="s">
        <v>49</v>
      </c>
      <c r="N26" s="119"/>
      <c r="O26" s="411"/>
      <c r="P26" s="186" t="s">
        <v>45</v>
      </c>
      <c r="Q26" s="187"/>
      <c r="R26" s="128" t="s">
        <v>46</v>
      </c>
      <c r="S26" s="186" t="s">
        <v>51</v>
      </c>
      <c r="T26" s="187"/>
      <c r="U26" s="138" t="s">
        <v>4</v>
      </c>
      <c r="V26" s="139" t="s">
        <v>52</v>
      </c>
      <c r="W26" s="446" t="s">
        <v>53</v>
      </c>
      <c r="X26" s="219"/>
      <c r="Y26" s="219" t="s">
        <v>81</v>
      </c>
      <c r="Z26" s="219"/>
      <c r="AA26" s="219" t="s">
        <v>82</v>
      </c>
      <c r="AB26" s="219"/>
      <c r="AC26" s="219" t="s">
        <v>83</v>
      </c>
      <c r="AD26" s="219"/>
      <c r="AE26" s="140" t="s">
        <v>57</v>
      </c>
      <c r="AF26" s="141" t="s">
        <v>58</v>
      </c>
      <c r="AG26" s="142" t="s">
        <v>59</v>
      </c>
      <c r="AH26" s="247" t="s">
        <v>84</v>
      </c>
      <c r="AI26" s="248"/>
      <c r="AJ26" s="143" t="s">
        <v>61</v>
      </c>
      <c r="AK26" s="144" t="s">
        <v>62</v>
      </c>
      <c r="AL26" s="144" t="s">
        <v>63</v>
      </c>
      <c r="AM26" s="144" t="s">
        <v>49</v>
      </c>
      <c r="AN26" s="120"/>
      <c r="AO26" s="119"/>
      <c r="AP26" s="145"/>
      <c r="AQ26" s="122"/>
      <c r="AR26" s="119"/>
      <c r="AS26" s="119"/>
      <c r="AT26" s="119"/>
      <c r="AU26" s="119"/>
      <c r="AV26" s="119"/>
      <c r="AW26" s="119"/>
    </row>
    <row r="27" spans="1:52" ht="56.25" customHeight="1" thickBot="1">
      <c r="A27" s="3"/>
      <c r="B27" s="376"/>
      <c r="C27" s="416" t="s">
        <v>85</v>
      </c>
      <c r="D27" s="419"/>
      <c r="E27" s="79" t="s">
        <v>16</v>
      </c>
      <c r="F27" s="80"/>
      <c r="G27" s="390"/>
      <c r="H27" s="391"/>
      <c r="I27" s="391"/>
      <c r="J27" s="391"/>
      <c r="K27" s="392"/>
      <c r="L27" s="81" t="str">
        <f>IF(E27="Yes",$AT5, IF(E27="No","",""))</f>
        <v>Count</v>
      </c>
      <c r="M27" s="155"/>
      <c r="N27" s="3"/>
      <c r="O27" s="411"/>
      <c r="P27" s="416" t="s">
        <v>85</v>
      </c>
      <c r="Q27" s="417"/>
      <c r="R27" s="82" t="s">
        <v>21</v>
      </c>
      <c r="S27" s="387" t="str">
        <f>IF(G27&gt;=0.1,G27,IF(G27="",""))</f>
        <v/>
      </c>
      <c r="T27" s="388"/>
      <c r="U27" s="83" t="str">
        <f>IF(R27="Yes",$AT5, IF(R27="No","",""))</f>
        <v/>
      </c>
      <c r="V27" s="153"/>
      <c r="W27" s="447"/>
      <c r="X27" s="448"/>
      <c r="Y27" s="448"/>
      <c r="Z27" s="449"/>
      <c r="AA27" s="217"/>
      <c r="AB27" s="218"/>
      <c r="AC27" s="217"/>
      <c r="AD27" s="218"/>
      <c r="AE27" s="84" t="str">
        <f>IF(R27="No","",IF(R27="Yes",AC27-AA27))</f>
        <v/>
      </c>
      <c r="AF27" s="85"/>
      <c r="AG27" s="86" t="str">
        <f>IF(R27="Yes",AE27*AF27, IF(R27="No","",""))</f>
        <v/>
      </c>
      <c r="AH27" s="238" t="str">
        <f>IF(R27="Yes",AG27/(1+$D$10)^W27, IF(R27="No","",""))</f>
        <v/>
      </c>
      <c r="AI27" s="239"/>
      <c r="AJ27" s="87" t="str">
        <f>IF(R27="Yes",(IF(G27&gt;=0,AH27/G27,"")), IF(R27="No","",""))</f>
        <v/>
      </c>
      <c r="AK27" s="88" t="str">
        <f>IF(R27="Yes",IF(AJ27&gt;=90%,"Yes","No"),"")</f>
        <v/>
      </c>
      <c r="AL27" s="89"/>
      <c r="AM27" s="154"/>
      <c r="AN27" s="42"/>
      <c r="AO27" s="3"/>
      <c r="AP27" s="4"/>
      <c r="AQ27" s="15"/>
      <c r="AR27" s="3"/>
      <c r="AS27" s="3"/>
      <c r="AT27" s="3"/>
      <c r="AU27" s="3"/>
      <c r="AV27" s="3"/>
      <c r="AW27" s="3"/>
      <c r="AY27" s="11"/>
      <c r="AZ27" s="11"/>
    </row>
    <row r="28" spans="1:52" ht="22.5" customHeight="1">
      <c r="A28" s="3"/>
      <c r="B28" s="376"/>
      <c r="C28" s="234" t="s">
        <v>86</v>
      </c>
      <c r="D28" s="378"/>
      <c r="E28" s="389" t="s">
        <v>21</v>
      </c>
      <c r="F28" s="437"/>
      <c r="G28" s="438"/>
      <c r="H28" s="437"/>
      <c r="I28" s="437"/>
      <c r="J28" s="437"/>
      <c r="K28" s="439"/>
      <c r="L28" s="440" t="str">
        <f>IF(E28="Yes",$AT7, IF(E28="No","",""))</f>
        <v/>
      </c>
      <c r="M28" s="442"/>
      <c r="N28" s="3"/>
      <c r="O28" s="411"/>
      <c r="P28" s="234" t="s">
        <v>86</v>
      </c>
      <c r="Q28" s="378"/>
      <c r="R28" s="297" t="s">
        <v>21</v>
      </c>
      <c r="S28" s="385" t="str">
        <f>IF(G28&gt;=0.1,G28,IF(G28="",""))</f>
        <v/>
      </c>
      <c r="T28" s="386"/>
      <c r="U28" s="450" t="str">
        <f>IF(R28="Yes",$AT7, IF(R28="No","",""))</f>
        <v/>
      </c>
      <c r="V28" s="172"/>
      <c r="W28" s="207"/>
      <c r="X28" s="208"/>
      <c r="Y28" s="208"/>
      <c r="Z28" s="211"/>
      <c r="AA28" s="230"/>
      <c r="AB28" s="230"/>
      <c r="AC28" s="230"/>
      <c r="AD28" s="230"/>
      <c r="AE28" s="254" t="str">
        <f>IF(R28="No","",IF(R28="Yes",AC28-AA28))</f>
        <v/>
      </c>
      <c r="AF28" s="289"/>
      <c r="AG28" s="252" t="str">
        <f>IF(R28="Yes",AE28*AF28, IF(R28="No","",""))</f>
        <v/>
      </c>
      <c r="AH28" s="249" t="str">
        <f>IF(R28="Yes",AG28/(1+$D$10)^W28, IF(R28="No","",""))</f>
        <v/>
      </c>
      <c r="AI28" s="250"/>
      <c r="AJ28" s="285" t="str">
        <f>IF(R28="Yes",(IF(G28&gt;=0,AH28/G28,"")), IF(R28="No","",""))</f>
        <v/>
      </c>
      <c r="AK28" s="232" t="str">
        <f>IF(R28="Yes",IF(AJ28&gt;=90%,"Yes","No"),"")</f>
        <v/>
      </c>
      <c r="AL28" s="283"/>
      <c r="AM28" s="281"/>
      <c r="AN28" s="42"/>
      <c r="AO28" s="3"/>
      <c r="AP28" s="4"/>
      <c r="AQ28" s="15"/>
      <c r="AR28" s="3"/>
      <c r="AS28" s="3"/>
      <c r="AT28" s="3"/>
      <c r="AU28" s="3"/>
      <c r="AV28" s="3"/>
      <c r="AW28" s="3"/>
      <c r="AY28" s="11"/>
      <c r="AZ28" s="11"/>
    </row>
    <row r="29" spans="1:52" ht="47.25" customHeight="1" thickBot="1">
      <c r="A29" s="3"/>
      <c r="B29" s="376"/>
      <c r="C29" s="379"/>
      <c r="D29" s="380"/>
      <c r="E29" s="312"/>
      <c r="F29" s="391"/>
      <c r="G29" s="390"/>
      <c r="H29" s="391"/>
      <c r="I29" s="391"/>
      <c r="J29" s="391"/>
      <c r="K29" s="392"/>
      <c r="L29" s="441"/>
      <c r="M29" s="443"/>
      <c r="N29" s="3"/>
      <c r="O29" s="411"/>
      <c r="P29" s="379"/>
      <c r="Q29" s="380"/>
      <c r="R29" s="348"/>
      <c r="S29" s="387"/>
      <c r="T29" s="388"/>
      <c r="U29" s="451"/>
      <c r="V29" s="174"/>
      <c r="W29" s="209"/>
      <c r="X29" s="210"/>
      <c r="Y29" s="210"/>
      <c r="Z29" s="212"/>
      <c r="AA29" s="231"/>
      <c r="AB29" s="231"/>
      <c r="AC29" s="231"/>
      <c r="AD29" s="231"/>
      <c r="AE29" s="255"/>
      <c r="AF29" s="290"/>
      <c r="AG29" s="253"/>
      <c r="AH29" s="238"/>
      <c r="AI29" s="239"/>
      <c r="AJ29" s="286"/>
      <c r="AK29" s="233"/>
      <c r="AL29" s="284"/>
      <c r="AM29" s="282"/>
      <c r="AN29" s="42"/>
      <c r="AO29" s="3"/>
      <c r="AP29" s="4"/>
      <c r="AQ29" s="15"/>
      <c r="AR29" s="3"/>
      <c r="AS29" s="3"/>
      <c r="AT29" s="3"/>
      <c r="AU29" s="3"/>
      <c r="AV29" s="3"/>
      <c r="AW29" s="3"/>
      <c r="AY29" s="11"/>
      <c r="AZ29" s="11"/>
    </row>
    <row r="30" spans="1:52" s="123" customFormat="1" ht="30" customHeight="1" thickBot="1">
      <c r="A30" s="119"/>
      <c r="B30" s="376"/>
      <c r="C30" s="261" t="s">
        <v>87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3"/>
      <c r="N30" s="119"/>
      <c r="O30" s="411"/>
      <c r="P30" s="261" t="s">
        <v>87</v>
      </c>
      <c r="Q30" s="262"/>
      <c r="R30" s="262"/>
      <c r="S30" s="262"/>
      <c r="T30" s="262"/>
      <c r="U30" s="262"/>
      <c r="V30" s="262"/>
      <c r="W30" s="262"/>
      <c r="X30" s="262"/>
      <c r="Y30" s="262"/>
      <c r="Z30" s="262"/>
      <c r="AA30" s="262"/>
      <c r="AB30" s="262"/>
      <c r="AC30" s="262"/>
      <c r="AD30" s="262"/>
      <c r="AE30" s="262"/>
      <c r="AF30" s="262"/>
      <c r="AG30" s="262"/>
      <c r="AH30" s="262"/>
      <c r="AI30" s="262"/>
      <c r="AJ30" s="262"/>
      <c r="AK30" s="262"/>
      <c r="AL30" s="262"/>
      <c r="AM30" s="263"/>
      <c r="AN30" s="120"/>
      <c r="AO30" s="119"/>
      <c r="AP30" s="146"/>
      <c r="AQ30" s="122"/>
      <c r="AR30" s="135"/>
      <c r="AS30" s="136"/>
      <c r="AT30" s="136"/>
      <c r="AU30" s="136"/>
      <c r="AV30" s="136"/>
      <c r="AW30" s="119"/>
    </row>
    <row r="31" spans="1:52" ht="21.75" customHeight="1">
      <c r="A31" s="3"/>
      <c r="B31" s="376"/>
      <c r="C31" s="234" t="s">
        <v>88</v>
      </c>
      <c r="D31" s="235"/>
      <c r="E31" s="389" t="s">
        <v>21</v>
      </c>
      <c r="F31" s="281"/>
      <c r="G31" s="438"/>
      <c r="H31" s="437"/>
      <c r="I31" s="437"/>
      <c r="J31" s="437"/>
      <c r="K31" s="439"/>
      <c r="L31" s="440" t="str">
        <f>IF(E31="Yes",$AT8, IF(E31="No","",""))</f>
        <v/>
      </c>
      <c r="M31" s="442"/>
      <c r="N31" s="3"/>
      <c r="O31" s="411"/>
      <c r="P31" s="234" t="s">
        <v>88</v>
      </c>
      <c r="Q31" s="235"/>
      <c r="R31" s="162" t="s">
        <v>21</v>
      </c>
      <c r="S31" s="385" t="str">
        <f>IF(G31&gt;=0.1,G31,IF(G31="",""))</f>
        <v/>
      </c>
      <c r="T31" s="386"/>
      <c r="U31" s="213" t="str">
        <f>IF(R31="Yes",$AT8, IF(R31="No","",""))</f>
        <v/>
      </c>
      <c r="V31" s="164"/>
      <c r="W31" s="188"/>
      <c r="X31" s="189"/>
      <c r="Y31" s="189"/>
      <c r="Z31" s="192"/>
      <c r="AA31" s="172"/>
      <c r="AB31" s="173"/>
      <c r="AC31" s="172"/>
      <c r="AD31" s="173"/>
      <c r="AE31" s="170" t="str">
        <f>IF(R31="No","",IF(R31="Yes",AC31-AA31))</f>
        <v/>
      </c>
      <c r="AF31" s="278"/>
      <c r="AG31" s="244" t="str">
        <f>IF(R31="Yes",AE31*AF31, IF(R31="No","",""))</f>
        <v/>
      </c>
      <c r="AH31" s="249" t="str">
        <f>IF(R31="Yes",AG31/(1+$D$10)^W31, IF(R31="No","",""))</f>
        <v/>
      </c>
      <c r="AI31" s="250"/>
      <c r="AJ31" s="276" t="str">
        <f>IF(R31="Yes",(IF(G31&gt;=0,AH31/G31,"")), IF(R31="No","",""))</f>
        <v/>
      </c>
      <c r="AK31" s="232" t="str">
        <f>IF(R31="Yes",IF(AJ31&gt;=90%,"Yes","No"),"")</f>
        <v/>
      </c>
      <c r="AL31" s="283"/>
      <c r="AM31" s="281"/>
      <c r="AN31" s="42"/>
      <c r="AO31" s="3"/>
      <c r="AP31" s="4"/>
      <c r="AQ31" s="15"/>
      <c r="AR31" s="3"/>
      <c r="AS31" s="3"/>
      <c r="AT31" s="3"/>
      <c r="AU31" s="3"/>
      <c r="AV31" s="3"/>
      <c r="AW31" s="3"/>
      <c r="AY31" s="11"/>
      <c r="AZ31" s="11"/>
    </row>
    <row r="32" spans="1:52" ht="33" customHeight="1" thickBot="1">
      <c r="A32" s="3"/>
      <c r="B32" s="376"/>
      <c r="C32" s="236"/>
      <c r="D32" s="237"/>
      <c r="E32" s="312"/>
      <c r="F32" s="282"/>
      <c r="G32" s="390"/>
      <c r="H32" s="391"/>
      <c r="I32" s="391"/>
      <c r="J32" s="391"/>
      <c r="K32" s="392"/>
      <c r="L32" s="441"/>
      <c r="M32" s="443"/>
      <c r="N32" s="3"/>
      <c r="O32" s="411"/>
      <c r="P32" s="236"/>
      <c r="Q32" s="237"/>
      <c r="R32" s="163"/>
      <c r="S32" s="387"/>
      <c r="T32" s="388"/>
      <c r="U32" s="214"/>
      <c r="V32" s="165"/>
      <c r="W32" s="190"/>
      <c r="X32" s="191"/>
      <c r="Y32" s="191"/>
      <c r="Z32" s="193"/>
      <c r="AA32" s="174"/>
      <c r="AB32" s="175"/>
      <c r="AC32" s="174"/>
      <c r="AD32" s="175"/>
      <c r="AE32" s="180"/>
      <c r="AF32" s="279"/>
      <c r="AG32" s="260"/>
      <c r="AH32" s="238"/>
      <c r="AI32" s="239"/>
      <c r="AJ32" s="277"/>
      <c r="AK32" s="233"/>
      <c r="AL32" s="284"/>
      <c r="AM32" s="282"/>
      <c r="AN32" s="42"/>
      <c r="AO32" s="3"/>
      <c r="AP32" s="4"/>
      <c r="AQ32" s="15"/>
      <c r="AR32" s="3"/>
      <c r="AS32" s="3"/>
      <c r="AT32" s="3"/>
      <c r="AU32" s="3"/>
      <c r="AV32" s="3"/>
      <c r="AW32" s="3"/>
      <c r="AY32" s="11"/>
      <c r="AZ32" s="11"/>
    </row>
    <row r="33" spans="1:52">
      <c r="A33" s="3"/>
      <c r="B33" s="376"/>
      <c r="C33" s="234" t="s">
        <v>89</v>
      </c>
      <c r="D33" s="235"/>
      <c r="E33" s="389" t="s">
        <v>21</v>
      </c>
      <c r="F33" s="281"/>
      <c r="G33" s="438"/>
      <c r="H33" s="437"/>
      <c r="I33" s="437"/>
      <c r="J33" s="437"/>
      <c r="K33" s="439"/>
      <c r="L33" s="440" t="str">
        <f>IF(E33="Yes",$AT8, IF(E33="No","",""))</f>
        <v/>
      </c>
      <c r="M33" s="442"/>
      <c r="N33" s="3"/>
      <c r="O33" s="411"/>
      <c r="P33" s="234" t="s">
        <v>89</v>
      </c>
      <c r="Q33" s="235"/>
      <c r="R33" s="162" t="s">
        <v>21</v>
      </c>
      <c r="S33" s="385" t="str">
        <f>IF(G33&gt;=0.1,G33,IF(G33="",""))</f>
        <v/>
      </c>
      <c r="T33" s="386"/>
      <c r="U33" s="444" t="str">
        <f>IF(R33="Yes",$AT8, IF(R33="No","",""))</f>
        <v/>
      </c>
      <c r="V33" s="164"/>
      <c r="W33" s="188"/>
      <c r="X33" s="189"/>
      <c r="Y33" s="189"/>
      <c r="Z33" s="192"/>
      <c r="AA33" s="172"/>
      <c r="AB33" s="173"/>
      <c r="AC33" s="172"/>
      <c r="AD33" s="173"/>
      <c r="AE33" s="170" t="str">
        <f>IF(R33="No","",IF(R33="Yes",AA33-AC33))</f>
        <v/>
      </c>
      <c r="AF33" s="278"/>
      <c r="AG33" s="244" t="str">
        <f>IF(R33="Yes",AE33*AF33, IF(R33="No","",""))</f>
        <v/>
      </c>
      <c r="AH33" s="249" t="str">
        <f>IF(R33="Yes",AG33/(1+$D$10)^W33, IF(R33="No","",""))</f>
        <v/>
      </c>
      <c r="AI33" s="250"/>
      <c r="AJ33" s="276" t="str">
        <f>IF(R33="Yes",(IF(G33&gt;=0,AH33/G33,"")), IF(R33="No","",""))</f>
        <v/>
      </c>
      <c r="AK33" s="232" t="str">
        <f>IF(R33="Yes",IF(AJ33&gt;=90%,"Yes","No"),"")</f>
        <v/>
      </c>
      <c r="AL33" s="283"/>
      <c r="AM33" s="281"/>
      <c r="AN33" s="42"/>
      <c r="AO33" s="3"/>
      <c r="AP33" s="4"/>
      <c r="AQ33" s="15"/>
      <c r="AR33" s="3"/>
      <c r="AS33" s="3"/>
      <c r="AT33" s="3"/>
      <c r="AU33" s="3"/>
      <c r="AV33" s="3"/>
      <c r="AW33" s="3"/>
      <c r="AY33" s="11"/>
      <c r="AZ33" s="11"/>
    </row>
    <row r="34" spans="1:52" ht="56.25" customHeight="1" thickBot="1">
      <c r="A34" s="3"/>
      <c r="B34" s="376"/>
      <c r="C34" s="236"/>
      <c r="D34" s="237"/>
      <c r="E34" s="312"/>
      <c r="F34" s="282"/>
      <c r="G34" s="390"/>
      <c r="H34" s="391"/>
      <c r="I34" s="391"/>
      <c r="J34" s="391"/>
      <c r="K34" s="392"/>
      <c r="L34" s="441"/>
      <c r="M34" s="443"/>
      <c r="N34" s="3"/>
      <c r="O34" s="411"/>
      <c r="P34" s="236"/>
      <c r="Q34" s="237"/>
      <c r="R34" s="163"/>
      <c r="S34" s="387"/>
      <c r="T34" s="388"/>
      <c r="U34" s="445"/>
      <c r="V34" s="165"/>
      <c r="W34" s="190"/>
      <c r="X34" s="191"/>
      <c r="Y34" s="191"/>
      <c r="Z34" s="193"/>
      <c r="AA34" s="174"/>
      <c r="AB34" s="175"/>
      <c r="AC34" s="174"/>
      <c r="AD34" s="175"/>
      <c r="AE34" s="180"/>
      <c r="AF34" s="279"/>
      <c r="AG34" s="260"/>
      <c r="AH34" s="238"/>
      <c r="AI34" s="239"/>
      <c r="AJ34" s="277"/>
      <c r="AK34" s="233"/>
      <c r="AL34" s="284"/>
      <c r="AM34" s="282"/>
      <c r="AN34" s="42"/>
      <c r="AO34" s="3"/>
      <c r="AP34" s="4"/>
      <c r="AQ34" s="15"/>
      <c r="AR34" s="3"/>
      <c r="AS34" s="3"/>
      <c r="AT34" s="3"/>
      <c r="AU34" s="3"/>
      <c r="AV34" s="3"/>
      <c r="AW34" s="3"/>
      <c r="AY34" s="11"/>
      <c r="AZ34" s="11"/>
    </row>
    <row r="35" spans="1:52" ht="21.75" customHeight="1">
      <c r="A35" s="3"/>
      <c r="B35" s="376"/>
      <c r="C35" s="381" t="s">
        <v>90</v>
      </c>
      <c r="D35" s="382"/>
      <c r="E35" s="389" t="s">
        <v>21</v>
      </c>
      <c r="F35" s="281"/>
      <c r="G35" s="438"/>
      <c r="H35" s="437"/>
      <c r="I35" s="437"/>
      <c r="J35" s="437"/>
      <c r="K35" s="439"/>
      <c r="L35" s="440" t="str">
        <f>IF(E35="Yes",$AT5, IF(E35="No","",""))</f>
        <v/>
      </c>
      <c r="M35" s="442"/>
      <c r="N35" s="3"/>
      <c r="O35" s="411"/>
      <c r="P35" s="381" t="s">
        <v>90</v>
      </c>
      <c r="Q35" s="382"/>
      <c r="R35" s="162" t="s">
        <v>21</v>
      </c>
      <c r="S35" s="385" t="str">
        <f>IF(G35&gt;=0.1,G35,IF(G35="",""))</f>
        <v/>
      </c>
      <c r="T35" s="386"/>
      <c r="U35" s="444" t="str">
        <f>IF(R35="Yes",$AT5, IF(R35="No","",""))</f>
        <v/>
      </c>
      <c r="V35" s="164"/>
      <c r="W35" s="188"/>
      <c r="X35" s="189"/>
      <c r="Y35" s="189"/>
      <c r="Z35" s="192"/>
      <c r="AA35" s="172"/>
      <c r="AB35" s="173"/>
      <c r="AC35" s="172"/>
      <c r="AD35" s="173"/>
      <c r="AE35" s="170" t="str">
        <f>IF(R35="No","",IF(R35="Yes",AC35-AA35))</f>
        <v/>
      </c>
      <c r="AF35" s="278"/>
      <c r="AG35" s="244" t="str">
        <f>IF(R35="Yes",AE35*AF35, IF(R35="No","",""))</f>
        <v/>
      </c>
      <c r="AH35" s="249" t="str">
        <f>IF(R35="Yes",AG35/(1+$D$10)^W35, IF(R35="No","",""))</f>
        <v/>
      </c>
      <c r="AI35" s="250"/>
      <c r="AJ35" s="276" t="str">
        <f>IF(R35="Yes",(IF(G35&gt;=0,AH35/G35,"")), IF(R35="No","",""))</f>
        <v/>
      </c>
      <c r="AK35" s="232" t="str">
        <f>IF(R35="Yes",IF(AJ35&gt;=90%,"Yes","No"),"")</f>
        <v/>
      </c>
      <c r="AL35" s="283"/>
      <c r="AM35" s="281"/>
      <c r="AN35" s="42"/>
      <c r="AO35" s="3"/>
      <c r="AP35" s="4"/>
      <c r="AQ35" s="15"/>
      <c r="AR35" s="3"/>
      <c r="AS35" s="3"/>
      <c r="AT35" s="3"/>
      <c r="AU35" s="3"/>
      <c r="AV35" s="3"/>
      <c r="AW35" s="3"/>
      <c r="AY35" s="11"/>
      <c r="AZ35" s="11"/>
    </row>
    <row r="36" spans="1:52" ht="34.5" customHeight="1" thickBot="1">
      <c r="A36" s="3"/>
      <c r="B36" s="377"/>
      <c r="C36" s="383"/>
      <c r="D36" s="384"/>
      <c r="E36" s="312"/>
      <c r="F36" s="282"/>
      <c r="G36" s="390"/>
      <c r="H36" s="391"/>
      <c r="I36" s="391"/>
      <c r="J36" s="391"/>
      <c r="K36" s="392"/>
      <c r="L36" s="441"/>
      <c r="M36" s="443"/>
      <c r="N36" s="3"/>
      <c r="O36" s="412"/>
      <c r="P36" s="383"/>
      <c r="Q36" s="384"/>
      <c r="R36" s="163"/>
      <c r="S36" s="387"/>
      <c r="T36" s="388"/>
      <c r="U36" s="445"/>
      <c r="V36" s="165"/>
      <c r="W36" s="194"/>
      <c r="X36" s="195"/>
      <c r="Y36" s="195"/>
      <c r="Z36" s="198"/>
      <c r="AA36" s="176"/>
      <c r="AB36" s="177"/>
      <c r="AC36" s="176"/>
      <c r="AD36" s="177"/>
      <c r="AE36" s="171"/>
      <c r="AF36" s="280"/>
      <c r="AG36" s="245"/>
      <c r="AH36" s="287"/>
      <c r="AI36" s="288"/>
      <c r="AJ36" s="277"/>
      <c r="AK36" s="233"/>
      <c r="AL36" s="284"/>
      <c r="AM36" s="282"/>
      <c r="AN36" s="42"/>
      <c r="AO36" s="3"/>
      <c r="AP36" s="4"/>
      <c r="AQ36" s="15"/>
      <c r="AR36" s="3"/>
      <c r="AS36" s="3"/>
      <c r="AT36" s="3"/>
      <c r="AU36" s="3"/>
      <c r="AV36" s="3"/>
      <c r="AW36" s="3"/>
      <c r="AY36" s="11"/>
      <c r="AZ36" s="11"/>
    </row>
    <row r="37" spans="1:52" ht="49.5" customHeight="1">
      <c r="A37" s="3"/>
      <c r="B37" s="90"/>
      <c r="C37" s="91"/>
      <c r="D37" s="91"/>
      <c r="E37" s="4"/>
      <c r="F37" s="4"/>
      <c r="J37" s="4"/>
      <c r="K37" s="4"/>
      <c r="L37" s="4"/>
      <c r="M37" s="4"/>
      <c r="N37" s="4"/>
      <c r="O37" s="92"/>
      <c r="P37" s="91"/>
      <c r="Q37" s="91"/>
      <c r="R37" s="4"/>
      <c r="S37" s="4"/>
      <c r="T37" s="4"/>
      <c r="U37" s="16"/>
      <c r="V37" s="5"/>
      <c r="W37" s="43"/>
      <c r="X37" s="43"/>
      <c r="Y37" s="7"/>
      <c r="Z37" s="43"/>
      <c r="AA37" s="7"/>
      <c r="AB37" s="93"/>
      <c r="AC37" s="4"/>
      <c r="AD37" s="3"/>
      <c r="AE37" s="3"/>
      <c r="AF37" s="94"/>
      <c r="AG37" s="94"/>
      <c r="AH37" s="94"/>
      <c r="AI37" s="94"/>
      <c r="AJ37" s="3"/>
      <c r="AK37" s="3"/>
      <c r="AL37" s="3"/>
      <c r="AM37" s="3"/>
      <c r="AN37" s="3"/>
      <c r="AO37" s="3"/>
      <c r="AP37" s="3"/>
      <c r="AQ37" s="15"/>
      <c r="AR37" s="3"/>
      <c r="AS37" s="3"/>
      <c r="AT37" s="3"/>
      <c r="AU37" s="3"/>
      <c r="AV37" s="3"/>
      <c r="AW37" s="3"/>
      <c r="AY37" s="11"/>
      <c r="AZ37" s="11"/>
    </row>
    <row r="38" spans="1:52" ht="33" customHeight="1" thickBot="1">
      <c r="A38" s="3"/>
      <c r="B38" s="90"/>
      <c r="C38" s="3"/>
      <c r="D38" s="3"/>
      <c r="E38" s="95"/>
      <c r="F38" s="5"/>
      <c r="J38" s="4"/>
      <c r="K38" s="4"/>
      <c r="L38" s="4"/>
      <c r="M38" s="4"/>
      <c r="N38" s="4"/>
      <c r="O38" s="96"/>
      <c r="P38" s="91"/>
      <c r="Q38" s="91"/>
      <c r="R38" s="4"/>
      <c r="S38" s="4"/>
      <c r="T38" s="4"/>
      <c r="U38" s="16"/>
      <c r="V38" s="4"/>
      <c r="W38" s="4"/>
      <c r="X38" s="4"/>
      <c r="Y38" s="4"/>
      <c r="Z38" s="4"/>
      <c r="AA38" s="4"/>
      <c r="AB38" s="93"/>
      <c r="AC38" s="4"/>
      <c r="AD38" s="7"/>
      <c r="AE38" s="7"/>
      <c r="AF38" s="7"/>
      <c r="AG38" s="7"/>
      <c r="AH38" s="7"/>
      <c r="AI38" s="7"/>
      <c r="AJ38" s="4"/>
      <c r="AK38" s="97"/>
      <c r="AL38" s="3"/>
      <c r="AM38" s="3"/>
      <c r="AN38" s="3"/>
      <c r="AO38" s="3"/>
      <c r="AP38" s="3"/>
      <c r="AQ38" s="15"/>
      <c r="AR38" s="3"/>
      <c r="AS38" s="3"/>
      <c r="AT38" s="3"/>
      <c r="AU38" s="3"/>
      <c r="AV38" s="3"/>
      <c r="AW38" s="3"/>
      <c r="AY38" s="11"/>
      <c r="AZ38" s="11"/>
    </row>
    <row r="39" spans="1:52" ht="47.25" customHeight="1" thickBot="1">
      <c r="A39" s="3"/>
      <c r="B39" s="3"/>
      <c r="C39" s="3"/>
      <c r="D39" s="3"/>
      <c r="E39" s="4"/>
      <c r="F39" s="5"/>
      <c r="J39" s="3"/>
      <c r="K39" s="3"/>
      <c r="L39" s="3"/>
      <c r="M39" s="3"/>
      <c r="N39" s="3"/>
      <c r="O39" s="456" t="s">
        <v>91</v>
      </c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  <c r="AC39" s="457"/>
      <c r="AD39" s="457"/>
      <c r="AE39" s="458"/>
      <c r="AF39" s="169"/>
      <c r="AG39" s="169"/>
      <c r="AH39" s="169"/>
      <c r="AI39" s="169"/>
      <c r="AJ39" s="169"/>
      <c r="AK39" s="169"/>
      <c r="AL39" s="169"/>
      <c r="AM39" s="3"/>
      <c r="AN39" s="3"/>
      <c r="AO39" s="3"/>
      <c r="AP39" s="3"/>
      <c r="AQ39" s="15"/>
      <c r="AR39" s="3"/>
      <c r="AS39" s="3"/>
      <c r="AT39" s="3"/>
      <c r="AU39" s="3"/>
      <c r="AV39" s="3"/>
      <c r="AW39" s="3"/>
      <c r="AY39" s="11"/>
      <c r="AZ39" s="11"/>
    </row>
    <row r="40" spans="1:52" ht="24.75" customHeight="1" thickBot="1">
      <c r="A40" s="3"/>
      <c r="B40" s="3"/>
      <c r="C40" s="4"/>
      <c r="D40" s="4"/>
      <c r="E40" s="95"/>
      <c r="F40" s="16"/>
      <c r="J40" s="3"/>
      <c r="K40" s="3"/>
      <c r="L40" s="3"/>
      <c r="M40" s="3"/>
      <c r="N40" s="3"/>
      <c r="O40" s="469" t="s">
        <v>91</v>
      </c>
      <c r="P40" s="459" t="s">
        <v>45</v>
      </c>
      <c r="Q40" s="473"/>
      <c r="R40" s="459" t="s">
        <v>48</v>
      </c>
      <c r="S40" s="460"/>
      <c r="T40" s="461"/>
      <c r="U40" s="465" t="s">
        <v>92</v>
      </c>
      <c r="V40" s="467" t="s">
        <v>61</v>
      </c>
      <c r="W40" s="468" t="s">
        <v>93</v>
      </c>
      <c r="X40" s="460"/>
      <c r="Y40" s="461"/>
      <c r="Z40" s="186" t="s">
        <v>94</v>
      </c>
      <c r="AA40" s="415"/>
      <c r="AB40" s="415"/>
      <c r="AC40" s="415"/>
      <c r="AD40" s="415"/>
      <c r="AE40" s="187"/>
      <c r="AF40" s="4"/>
      <c r="AG40" s="4"/>
      <c r="AH40" s="4"/>
      <c r="AI40" s="4"/>
      <c r="AJ40" s="5"/>
      <c r="AK40" s="3"/>
      <c r="AL40" s="3"/>
      <c r="AM40" s="3"/>
      <c r="AN40" s="3"/>
      <c r="AO40" s="3"/>
      <c r="AP40" s="3"/>
      <c r="AQ40" s="15"/>
      <c r="AR40" s="3"/>
      <c r="AS40" s="3"/>
      <c r="AT40" s="3"/>
      <c r="AU40" s="3"/>
      <c r="AV40" s="3"/>
      <c r="AW40" s="3"/>
      <c r="AY40" s="11"/>
      <c r="AZ40" s="11"/>
    </row>
    <row r="41" spans="1:52" ht="78.75" customHeight="1" thickBot="1">
      <c r="A41" s="3"/>
      <c r="B41" s="3"/>
      <c r="C41" s="95"/>
      <c r="D41" s="4"/>
      <c r="E41" s="16"/>
      <c r="F41" s="4"/>
      <c r="J41" s="3"/>
      <c r="K41" s="3"/>
      <c r="L41" s="3"/>
      <c r="M41" s="3"/>
      <c r="N41" s="3"/>
      <c r="O41" s="470"/>
      <c r="P41" s="474"/>
      <c r="Q41" s="475"/>
      <c r="R41" s="462"/>
      <c r="S41" s="463"/>
      <c r="T41" s="464"/>
      <c r="U41" s="466"/>
      <c r="V41" s="463"/>
      <c r="W41" s="462"/>
      <c r="X41" s="463"/>
      <c r="Y41" s="464"/>
      <c r="Z41" s="186" t="s">
        <v>95</v>
      </c>
      <c r="AA41" s="187"/>
      <c r="AB41" s="186" t="s">
        <v>96</v>
      </c>
      <c r="AC41" s="187"/>
      <c r="AD41" s="186" t="s">
        <v>97</v>
      </c>
      <c r="AE41" s="187"/>
      <c r="AF41" s="161"/>
      <c r="AG41" s="161"/>
      <c r="AH41" s="98"/>
      <c r="AI41" s="98"/>
      <c r="AJ41" s="98"/>
      <c r="AK41" s="98"/>
      <c r="AL41" s="95"/>
      <c r="AM41" s="3"/>
      <c r="AN41" s="3"/>
      <c r="AO41" s="3"/>
      <c r="AP41" s="3"/>
      <c r="AQ41" s="15"/>
      <c r="AR41" s="3"/>
      <c r="AS41" s="3"/>
      <c r="AT41" s="3"/>
      <c r="AU41" s="3"/>
      <c r="AV41" s="3"/>
      <c r="AW41" s="3"/>
      <c r="AY41" s="11"/>
      <c r="AZ41" s="11"/>
    </row>
    <row r="42" spans="1:52" ht="35.25" customHeight="1">
      <c r="A42" s="3"/>
      <c r="B42" s="3"/>
      <c r="C42" s="95"/>
      <c r="D42" s="4"/>
      <c r="E42" s="16"/>
      <c r="F42" s="4"/>
      <c r="J42" s="3"/>
      <c r="K42" s="3"/>
      <c r="L42" s="3"/>
      <c r="M42" s="3"/>
      <c r="N42" s="3"/>
      <c r="O42" s="470"/>
      <c r="P42" s="226" t="s">
        <v>98</v>
      </c>
      <c r="Q42" s="227"/>
      <c r="R42" s="183">
        <f>G31</f>
        <v>0</v>
      </c>
      <c r="S42" s="184"/>
      <c r="T42" s="185"/>
      <c r="U42" s="99" t="str">
        <f>AH31</f>
        <v/>
      </c>
      <c r="V42" s="100" t="str">
        <f>AJ31</f>
        <v/>
      </c>
      <c r="W42" s="178" t="str">
        <f t="shared" ref="W42:W48" si="0">IF(V42="","",IF(V42&gt;=0.9,"Yes","No"))</f>
        <v/>
      </c>
      <c r="X42" s="178"/>
      <c r="Y42" s="178"/>
      <c r="Z42" s="196">
        <f>AL31</f>
        <v>0</v>
      </c>
      <c r="AA42" s="197"/>
      <c r="AB42" s="157" t="str">
        <f t="shared" ref="AB42:AB48" si="1">IF(V42="","",IF(V42&gt;1,"N/A",IF(R42&gt;=0,IF(V42&gt;0,1/(V42/Z42^(1/3))^3-Z42,"N/A"),"0")))</f>
        <v/>
      </c>
      <c r="AC42" s="157"/>
      <c r="AD42" s="199">
        <f t="shared" ref="AD42:AD48" si="2">SUM(Z42:AC42)</f>
        <v>0</v>
      </c>
      <c r="AE42" s="200"/>
      <c r="AF42" s="315"/>
      <c r="AG42" s="315"/>
      <c r="AH42" s="315"/>
      <c r="AI42" s="315"/>
      <c r="AJ42" s="315"/>
      <c r="AK42" s="315"/>
      <c r="AL42" s="101"/>
      <c r="AM42" s="3"/>
      <c r="AN42" s="3"/>
      <c r="AO42" s="3"/>
      <c r="AP42" s="3"/>
      <c r="AQ42" s="15"/>
      <c r="AR42" s="3"/>
      <c r="AS42" s="3"/>
      <c r="AT42" s="3"/>
      <c r="AU42" s="3"/>
      <c r="AV42" s="3"/>
      <c r="AW42" s="3"/>
      <c r="AY42" s="11"/>
      <c r="AZ42" s="11"/>
    </row>
    <row r="43" spans="1:52" ht="35.25" customHeight="1">
      <c r="A43" s="3"/>
      <c r="B43" s="3"/>
      <c r="C43" s="95"/>
      <c r="D43" s="4"/>
      <c r="E43" s="16"/>
      <c r="F43" s="4"/>
      <c r="J43" s="3"/>
      <c r="K43" s="3"/>
      <c r="L43" s="3"/>
      <c r="M43" s="3"/>
      <c r="N43" s="3"/>
      <c r="O43" s="470"/>
      <c r="P43" s="181" t="s">
        <v>99</v>
      </c>
      <c r="Q43" s="182"/>
      <c r="R43" s="183">
        <f>G33</f>
        <v>0</v>
      </c>
      <c r="S43" s="184"/>
      <c r="T43" s="185"/>
      <c r="U43" s="99" t="str">
        <f>AH33</f>
        <v/>
      </c>
      <c r="V43" s="100" t="str">
        <f>AJ33</f>
        <v/>
      </c>
      <c r="W43" s="178" t="str">
        <f t="shared" si="0"/>
        <v/>
      </c>
      <c r="X43" s="178"/>
      <c r="Y43" s="178"/>
      <c r="Z43" s="157">
        <f>AL33</f>
        <v>0</v>
      </c>
      <c r="AA43" s="166"/>
      <c r="AB43" s="157" t="str">
        <f t="shared" si="1"/>
        <v/>
      </c>
      <c r="AC43" s="157"/>
      <c r="AD43" s="166">
        <f t="shared" si="2"/>
        <v>0</v>
      </c>
      <c r="AE43" s="179"/>
      <c r="AF43" s="102"/>
      <c r="AG43" s="102"/>
      <c r="AH43" s="95"/>
      <c r="AI43" s="95"/>
      <c r="AJ43" s="101"/>
      <c r="AK43" s="101"/>
      <c r="AL43" s="101"/>
      <c r="AM43" s="3"/>
      <c r="AN43" s="3"/>
      <c r="AO43" s="3"/>
      <c r="AP43" s="3"/>
      <c r="AQ43" s="15"/>
      <c r="AR43" s="3"/>
      <c r="AS43" s="3"/>
      <c r="AT43" s="3"/>
      <c r="AU43" s="3"/>
      <c r="AV43" s="3"/>
      <c r="AW43" s="3"/>
      <c r="AY43" s="11"/>
      <c r="AZ43" s="11"/>
    </row>
    <row r="44" spans="1:52" ht="35.25" customHeight="1">
      <c r="A44" s="3"/>
      <c r="B44" s="3"/>
      <c r="C44" s="95"/>
      <c r="D44" s="4"/>
      <c r="E44" s="16"/>
      <c r="F44" s="4"/>
      <c r="J44" s="3"/>
      <c r="K44" s="3"/>
      <c r="L44" s="3"/>
      <c r="M44" s="3"/>
      <c r="N44" s="3"/>
      <c r="O44" s="470"/>
      <c r="P44" s="181" t="s">
        <v>27</v>
      </c>
      <c r="Q44" s="182"/>
      <c r="R44" s="183">
        <f>G35</f>
        <v>0</v>
      </c>
      <c r="S44" s="184"/>
      <c r="T44" s="185"/>
      <c r="U44" s="99" t="str">
        <f>AH35</f>
        <v/>
      </c>
      <c r="V44" s="100" t="str">
        <f>AJ35</f>
        <v/>
      </c>
      <c r="W44" s="178" t="str">
        <f t="shared" si="0"/>
        <v/>
      </c>
      <c r="X44" s="178"/>
      <c r="Y44" s="178"/>
      <c r="Z44" s="157">
        <f>AL35</f>
        <v>0</v>
      </c>
      <c r="AA44" s="166"/>
      <c r="AB44" s="157" t="str">
        <f t="shared" si="1"/>
        <v/>
      </c>
      <c r="AC44" s="157"/>
      <c r="AD44" s="166">
        <f t="shared" si="2"/>
        <v>0</v>
      </c>
      <c r="AE44" s="179"/>
      <c r="AF44" s="160"/>
      <c r="AG44" s="160"/>
      <c r="AH44" s="95"/>
      <c r="AI44" s="95"/>
      <c r="AJ44" s="101"/>
      <c r="AK44" s="101"/>
      <c r="AL44" s="101"/>
      <c r="AM44" s="3"/>
      <c r="AN44" s="3"/>
      <c r="AO44" s="3"/>
      <c r="AP44" s="3"/>
      <c r="AQ44" s="15"/>
      <c r="AR44" s="3"/>
      <c r="AS44" s="3"/>
      <c r="AT44" s="3"/>
      <c r="AU44" s="3"/>
      <c r="AV44" s="3"/>
      <c r="AW44" s="3"/>
      <c r="AY44" s="11"/>
      <c r="AZ44" s="11"/>
    </row>
    <row r="45" spans="1:52" ht="35.25" customHeight="1">
      <c r="A45" s="3"/>
      <c r="B45" s="3"/>
      <c r="C45" s="95"/>
      <c r="D45" s="4"/>
      <c r="E45" s="16"/>
      <c r="F45" s="5"/>
      <c r="J45" s="3"/>
      <c r="K45" s="3"/>
      <c r="L45" s="3"/>
      <c r="M45" s="3"/>
      <c r="N45" s="3"/>
      <c r="O45" s="470"/>
      <c r="P45" s="181" t="s">
        <v>32</v>
      </c>
      <c r="Q45" s="182"/>
      <c r="R45" s="183">
        <f>G27</f>
        <v>0</v>
      </c>
      <c r="S45" s="184"/>
      <c r="T45" s="185"/>
      <c r="U45" s="99" t="str">
        <f>AH27</f>
        <v/>
      </c>
      <c r="V45" s="100" t="str">
        <f>AJ27</f>
        <v/>
      </c>
      <c r="W45" s="178" t="str">
        <f t="shared" si="0"/>
        <v/>
      </c>
      <c r="X45" s="178"/>
      <c r="Y45" s="178"/>
      <c r="Z45" s="157">
        <f>AL27</f>
        <v>0</v>
      </c>
      <c r="AA45" s="166"/>
      <c r="AB45" s="157" t="str">
        <f t="shared" si="1"/>
        <v/>
      </c>
      <c r="AC45" s="157"/>
      <c r="AD45" s="166">
        <f>SUM(Z45:AC45)</f>
        <v>0</v>
      </c>
      <c r="AE45" s="179"/>
      <c r="AF45" s="160"/>
      <c r="AG45" s="160"/>
      <c r="AH45" s="95"/>
      <c r="AI45" s="95"/>
      <c r="AJ45" s="101"/>
      <c r="AK45" s="101"/>
      <c r="AL45" s="101"/>
      <c r="AM45" s="3"/>
      <c r="AN45" s="3"/>
      <c r="AO45" s="3"/>
      <c r="AP45" s="3"/>
      <c r="AQ45" s="15"/>
      <c r="AR45" s="3"/>
      <c r="AS45" s="3"/>
      <c r="AT45" s="3"/>
      <c r="AU45" s="3"/>
      <c r="AV45" s="3"/>
      <c r="AW45" s="3"/>
      <c r="AY45" s="11"/>
      <c r="AZ45" s="11"/>
    </row>
    <row r="46" spans="1:52" ht="35.25" customHeight="1">
      <c r="A46" s="3"/>
      <c r="B46" s="3"/>
      <c r="C46" s="95"/>
      <c r="D46" s="4"/>
      <c r="E46" s="16"/>
      <c r="F46" s="5"/>
      <c r="J46" s="3"/>
      <c r="K46" s="3"/>
      <c r="L46" s="3"/>
      <c r="M46" s="3"/>
      <c r="N46" s="3"/>
      <c r="O46" s="470"/>
      <c r="P46" s="181" t="s">
        <v>36</v>
      </c>
      <c r="Q46" s="182"/>
      <c r="R46" s="183">
        <f>G28</f>
        <v>0</v>
      </c>
      <c r="S46" s="184"/>
      <c r="T46" s="185"/>
      <c r="U46" s="99" t="str">
        <f>AH28</f>
        <v/>
      </c>
      <c r="V46" s="100" t="str">
        <f>AJ28</f>
        <v/>
      </c>
      <c r="W46" s="178" t="str">
        <f t="shared" si="0"/>
        <v/>
      </c>
      <c r="X46" s="178"/>
      <c r="Y46" s="178"/>
      <c r="Z46" s="157">
        <f>AL28</f>
        <v>0</v>
      </c>
      <c r="AA46" s="166"/>
      <c r="AB46" s="157" t="str">
        <f t="shared" si="1"/>
        <v/>
      </c>
      <c r="AC46" s="157"/>
      <c r="AD46" s="166">
        <f t="shared" si="2"/>
        <v>0</v>
      </c>
      <c r="AE46" s="179"/>
      <c r="AF46" s="160"/>
      <c r="AG46" s="160"/>
      <c r="AH46" s="95"/>
      <c r="AI46" s="95"/>
      <c r="AJ46" s="101"/>
      <c r="AK46" s="101"/>
      <c r="AL46" s="101"/>
      <c r="AM46" s="3"/>
      <c r="AN46" s="3"/>
      <c r="AO46" s="3"/>
      <c r="AP46" s="3"/>
      <c r="AQ46" s="15"/>
      <c r="AR46" s="3"/>
      <c r="AS46" s="3"/>
      <c r="AT46" s="3"/>
      <c r="AU46" s="3"/>
      <c r="AV46" s="3"/>
      <c r="AW46" s="3"/>
      <c r="AY46" s="11"/>
      <c r="AZ46" s="11"/>
    </row>
    <row r="47" spans="1:52" ht="35.25" customHeight="1">
      <c r="A47" s="3"/>
      <c r="B47" s="3"/>
      <c r="C47" s="95"/>
      <c r="D47" s="4"/>
      <c r="E47" s="16"/>
      <c r="F47" s="5"/>
      <c r="J47" s="3"/>
      <c r="K47" s="3"/>
      <c r="L47" s="3"/>
      <c r="M47" s="103"/>
      <c r="N47" s="3"/>
      <c r="O47" s="470"/>
      <c r="P47" s="181" t="s">
        <v>39</v>
      </c>
      <c r="Q47" s="182"/>
      <c r="R47" s="183">
        <f>K25</f>
        <v>0</v>
      </c>
      <c r="S47" s="184"/>
      <c r="T47" s="185"/>
      <c r="U47" s="99" t="str">
        <f>AI23</f>
        <v/>
      </c>
      <c r="V47" s="100" t="str">
        <f>AJ23</f>
        <v/>
      </c>
      <c r="W47" s="178" t="str">
        <f t="shared" si="0"/>
        <v/>
      </c>
      <c r="X47" s="178"/>
      <c r="Y47" s="178"/>
      <c r="Z47" s="157">
        <f>AL23</f>
        <v>0</v>
      </c>
      <c r="AA47" s="166"/>
      <c r="AB47" s="157" t="str">
        <f t="shared" si="1"/>
        <v/>
      </c>
      <c r="AC47" s="157"/>
      <c r="AD47" s="166">
        <f t="shared" si="2"/>
        <v>0</v>
      </c>
      <c r="AE47" s="179"/>
      <c r="AF47" s="160"/>
      <c r="AG47" s="160"/>
      <c r="AH47" s="95"/>
      <c r="AI47" s="95"/>
      <c r="AJ47" s="101"/>
      <c r="AK47" s="101"/>
      <c r="AL47" s="101"/>
      <c r="AM47" s="3"/>
      <c r="AN47" s="3"/>
      <c r="AO47" s="3"/>
      <c r="AP47" s="3"/>
      <c r="AQ47" s="15"/>
      <c r="AR47" s="3"/>
      <c r="AS47" s="3"/>
      <c r="AT47" s="3"/>
      <c r="AU47" s="3"/>
      <c r="AV47" s="3"/>
      <c r="AW47" s="3"/>
      <c r="AY47" s="11"/>
      <c r="AZ47" s="11"/>
    </row>
    <row r="48" spans="1:52" ht="35.25" customHeight="1" thickBot="1">
      <c r="A48" s="3"/>
      <c r="B48" s="3"/>
      <c r="C48" s="3"/>
      <c r="D48" s="3"/>
      <c r="E48" s="3"/>
      <c r="F48" s="5"/>
      <c r="J48" s="3"/>
      <c r="K48" s="3"/>
      <c r="L48" s="3"/>
      <c r="M48" s="3"/>
      <c r="N48" s="3"/>
      <c r="O48" s="471"/>
      <c r="P48" s="228" t="s">
        <v>42</v>
      </c>
      <c r="Q48" s="229"/>
      <c r="R48" s="220">
        <f>K21</f>
        <v>292.8</v>
      </c>
      <c r="S48" s="221"/>
      <c r="T48" s="222"/>
      <c r="U48" s="104">
        <f>AI19</f>
        <v>341.45885256161517</v>
      </c>
      <c r="V48" s="105">
        <f>AJ19</f>
        <v>1.1661846057432212</v>
      </c>
      <c r="W48" s="223" t="str">
        <f t="shared" si="0"/>
        <v>Yes</v>
      </c>
      <c r="X48" s="223"/>
      <c r="Y48" s="223"/>
      <c r="Z48" s="224">
        <f>AL19</f>
        <v>0</v>
      </c>
      <c r="AA48" s="225"/>
      <c r="AB48" s="157" t="str">
        <f t="shared" si="1"/>
        <v>N/A</v>
      </c>
      <c r="AC48" s="157"/>
      <c r="AD48" s="452">
        <f t="shared" si="2"/>
        <v>0</v>
      </c>
      <c r="AE48" s="453"/>
      <c r="AF48" s="95"/>
      <c r="AG48" s="101"/>
      <c r="AH48" s="101"/>
      <c r="AI48" s="101"/>
      <c r="AJ48" s="101"/>
      <c r="AK48" s="101"/>
      <c r="AL48" s="101"/>
      <c r="AM48" s="3"/>
      <c r="AN48" s="3"/>
      <c r="AO48" s="3"/>
      <c r="AP48" s="3"/>
      <c r="AQ48" s="15"/>
      <c r="AR48" s="3"/>
      <c r="AS48" s="3"/>
      <c r="AT48" s="3"/>
      <c r="AU48" s="3"/>
      <c r="AV48" s="3"/>
      <c r="AW48" s="3"/>
      <c r="AY48" s="11"/>
      <c r="AZ48" s="11"/>
    </row>
    <row r="49" spans="1:52" ht="35.25" customHeight="1" thickBot="1">
      <c r="A49" s="3"/>
      <c r="B49" s="3"/>
      <c r="C49" s="3"/>
      <c r="D49" s="3"/>
      <c r="E49" s="3"/>
      <c r="F49" s="5"/>
      <c r="J49" s="3"/>
      <c r="K49" s="3"/>
      <c r="L49" s="3"/>
      <c r="M49" s="3"/>
      <c r="N49" s="3"/>
      <c r="O49" s="3"/>
      <c r="P49" s="3"/>
      <c r="Q49" s="3"/>
      <c r="R49" s="4"/>
      <c r="S49" s="4"/>
      <c r="T49" s="4"/>
      <c r="U49" s="5"/>
      <c r="V49" s="5"/>
      <c r="W49" s="5"/>
      <c r="X49" s="5"/>
      <c r="Y49" s="5"/>
      <c r="Z49" s="158">
        <f>SUM(Z42:AA48)</f>
        <v>0</v>
      </c>
      <c r="AA49" s="159"/>
      <c r="AB49" s="158">
        <f>SUM(AB42:AC48)</f>
        <v>0</v>
      </c>
      <c r="AC49" s="159"/>
      <c r="AD49" s="454">
        <f>SUM(AD42:AD48)</f>
        <v>0</v>
      </c>
      <c r="AE49" s="455"/>
      <c r="AF49" s="7"/>
      <c r="AG49" s="7"/>
      <c r="AH49" s="7"/>
      <c r="AI49" s="7"/>
      <c r="AJ49" s="5"/>
      <c r="AK49" s="3"/>
      <c r="AL49" s="3"/>
      <c r="AM49" s="3"/>
      <c r="AN49" s="3"/>
      <c r="AO49" s="3"/>
      <c r="AP49" s="3"/>
      <c r="AQ49" s="15"/>
      <c r="AR49" s="3"/>
      <c r="AS49" s="3"/>
      <c r="AT49" s="3"/>
      <c r="AU49" s="3"/>
      <c r="AV49" s="3"/>
      <c r="AW49" s="3"/>
      <c r="AY49" s="11"/>
      <c r="AZ49" s="11"/>
    </row>
    <row r="50" spans="1:52" ht="15.75" customHeight="1">
      <c r="A50" s="3"/>
      <c r="B50" s="3"/>
      <c r="C50" s="3"/>
      <c r="D50" s="3"/>
      <c r="E50" s="3"/>
      <c r="F50" s="5"/>
      <c r="J50" s="3"/>
      <c r="K50" s="3"/>
      <c r="L50" s="3"/>
      <c r="M50" s="3"/>
      <c r="N50" s="3"/>
      <c r="O50" s="3"/>
      <c r="P50" s="5"/>
      <c r="Q50" s="5"/>
      <c r="R50" s="5"/>
      <c r="S50" s="5"/>
      <c r="T50" s="5"/>
      <c r="U50" s="5"/>
      <c r="V50" s="5"/>
      <c r="W50" s="5"/>
      <c r="X50" s="5"/>
      <c r="Y50" s="5"/>
      <c r="Z50" s="106"/>
      <c r="AA50" s="5"/>
      <c r="AB50" s="7"/>
      <c r="AC50" s="7"/>
      <c r="AD50" s="7"/>
      <c r="AE50" s="7"/>
      <c r="AF50" s="7"/>
      <c r="AG50" s="5"/>
      <c r="AH50" s="3"/>
      <c r="AI50" s="3"/>
      <c r="AJ50" s="3"/>
      <c r="AK50" s="3"/>
      <c r="AL50" s="3"/>
      <c r="AM50" s="3"/>
      <c r="AN50" s="3"/>
      <c r="AO50" s="3"/>
      <c r="AP50" s="3"/>
      <c r="AQ50" s="15"/>
      <c r="AR50" s="3"/>
      <c r="AS50" s="3"/>
      <c r="AT50" s="3"/>
      <c r="AU50" s="3"/>
      <c r="AV50" s="3"/>
      <c r="AW50" s="3"/>
      <c r="AY50" s="11"/>
      <c r="AZ50" s="11"/>
    </row>
    <row r="51" spans="1:52" ht="15" customHeight="1">
      <c r="A51" s="3"/>
      <c r="B51" s="3"/>
      <c r="C51" s="3"/>
      <c r="D51" s="3"/>
      <c r="E51" s="3"/>
      <c r="F51" s="5"/>
      <c r="J51" s="3"/>
      <c r="K51" s="3"/>
      <c r="L51" s="3"/>
      <c r="M51" s="3"/>
      <c r="N51" s="3"/>
      <c r="O51" s="43"/>
      <c r="P51" s="5"/>
      <c r="Q51" s="5"/>
      <c r="R51" s="5"/>
      <c r="S51" s="5"/>
      <c r="T51" s="5"/>
      <c r="U51" s="5"/>
      <c r="V51" s="5"/>
      <c r="W51" s="167"/>
      <c r="X51" s="167"/>
      <c r="Y51" s="167"/>
      <c r="Z51" s="6"/>
      <c r="AA51" s="5"/>
      <c r="AB51" s="168"/>
      <c r="AC51" s="7"/>
      <c r="AD51" s="7"/>
      <c r="AE51" s="7"/>
      <c r="AF51" s="7"/>
      <c r="AG51" s="5"/>
      <c r="AH51" s="3"/>
      <c r="AI51" s="3"/>
      <c r="AJ51" s="3"/>
      <c r="AK51" s="3"/>
      <c r="AL51" s="3"/>
      <c r="AM51" s="3"/>
      <c r="AN51" s="3"/>
      <c r="AO51" s="3"/>
      <c r="AP51" s="3"/>
      <c r="AQ51" s="15"/>
      <c r="AR51" s="3"/>
      <c r="AS51" s="3"/>
      <c r="AT51" s="3"/>
      <c r="AU51" s="3"/>
      <c r="AV51" s="3"/>
      <c r="AW51" s="3"/>
      <c r="AY51" s="11"/>
      <c r="AZ51" s="11"/>
    </row>
    <row r="52" spans="1:52" ht="27" customHeight="1">
      <c r="A52" s="3"/>
      <c r="B52" s="3"/>
      <c r="C52" s="3"/>
      <c r="D52" s="3"/>
      <c r="E52" s="3"/>
      <c r="F52" s="5"/>
      <c r="J52" s="3"/>
      <c r="K52" s="3"/>
      <c r="L52" s="3"/>
      <c r="M52" s="3"/>
      <c r="N52" s="3"/>
      <c r="O52" s="4"/>
      <c r="P52" s="43"/>
      <c r="Q52" s="43"/>
      <c r="R52" s="5"/>
      <c r="S52" s="5"/>
      <c r="T52" s="5"/>
      <c r="U52" s="43"/>
      <c r="V52" s="43"/>
      <c r="W52" s="167"/>
      <c r="X52" s="167"/>
      <c r="Y52" s="167"/>
      <c r="Z52" s="6"/>
      <c r="AA52" s="5"/>
      <c r="AB52" s="168"/>
      <c r="AC52" s="7"/>
      <c r="AD52" s="7"/>
      <c r="AE52" s="7"/>
      <c r="AF52" s="7"/>
      <c r="AG52" s="5"/>
      <c r="AH52" s="3"/>
      <c r="AI52" s="3"/>
      <c r="AJ52" s="3"/>
      <c r="AK52" s="3"/>
      <c r="AL52" s="3"/>
      <c r="AM52" s="3"/>
      <c r="AN52" s="3"/>
      <c r="AO52" s="3"/>
      <c r="AP52" s="3"/>
      <c r="AQ52" s="15"/>
      <c r="AR52" s="3"/>
      <c r="AS52" s="3"/>
      <c r="AT52" s="3"/>
      <c r="AU52" s="3"/>
      <c r="AV52" s="3"/>
      <c r="AW52" s="3"/>
      <c r="AY52" s="11"/>
      <c r="AZ52" s="11"/>
    </row>
    <row r="53" spans="1:52" ht="31.5" customHeight="1">
      <c r="A53" s="3"/>
      <c r="B53" s="3"/>
      <c r="C53" s="3"/>
      <c r="D53" s="3"/>
      <c r="E53" s="4"/>
      <c r="J53" s="3"/>
      <c r="K53" s="3"/>
      <c r="L53" s="3"/>
      <c r="M53" s="3"/>
      <c r="N53" s="3"/>
      <c r="O53" s="4"/>
      <c r="P53" s="4"/>
      <c r="Q53" s="4"/>
      <c r="R53" s="43"/>
      <c r="S53" s="43"/>
      <c r="T53" s="43"/>
      <c r="U53" s="4"/>
      <c r="V53" s="4"/>
      <c r="W53" s="4"/>
      <c r="X53" s="4"/>
      <c r="Y53" s="5"/>
      <c r="Z53" s="6"/>
      <c r="AA53" s="5"/>
      <c r="AB53" s="7"/>
      <c r="AC53" s="7"/>
      <c r="AD53" s="7"/>
      <c r="AE53" s="7"/>
      <c r="AF53" s="7"/>
      <c r="AG53" s="5"/>
      <c r="AH53" s="3"/>
      <c r="AI53" s="3"/>
      <c r="AJ53" s="3"/>
      <c r="AK53" s="3"/>
      <c r="AL53" s="3"/>
      <c r="AM53" s="3"/>
      <c r="AN53" s="3"/>
      <c r="AO53" s="3"/>
      <c r="AP53" s="3"/>
      <c r="AQ53" s="15"/>
      <c r="AR53" s="3"/>
      <c r="AS53" s="3"/>
      <c r="AT53" s="3"/>
      <c r="AU53" s="3"/>
      <c r="AV53" s="3"/>
      <c r="AW53" s="3"/>
      <c r="AY53" s="11"/>
      <c r="AZ53" s="11"/>
    </row>
    <row r="54" spans="1:52" ht="15" customHeight="1">
      <c r="A54" s="3"/>
      <c r="B54" s="3"/>
      <c r="C54" s="3"/>
      <c r="D54" s="3"/>
      <c r="E54" s="4"/>
      <c r="J54" s="3"/>
      <c r="K54" s="3"/>
      <c r="L54" s="3"/>
      <c r="M54" s="3"/>
      <c r="N54" s="3"/>
      <c r="O54" s="4"/>
      <c r="P54" s="4"/>
      <c r="Q54" s="4"/>
      <c r="R54" s="4"/>
      <c r="S54" s="4"/>
      <c r="T54" s="4"/>
      <c r="U54" s="4"/>
      <c r="V54" s="4"/>
      <c r="W54" s="4"/>
      <c r="X54" s="4"/>
      <c r="Y54" s="169"/>
      <c r="Z54" s="169"/>
      <c r="AA54" s="5"/>
      <c r="AB54" s="7"/>
      <c r="AC54" s="7"/>
      <c r="AD54" s="7"/>
      <c r="AE54" s="7"/>
      <c r="AF54" s="7"/>
      <c r="AG54" s="5"/>
      <c r="AH54" s="3"/>
      <c r="AI54" s="3"/>
      <c r="AJ54" s="3"/>
      <c r="AK54" s="3"/>
      <c r="AL54" s="3"/>
      <c r="AM54" s="3"/>
      <c r="AN54" s="3"/>
      <c r="AO54" s="3"/>
      <c r="AP54" s="3"/>
      <c r="AQ54" s="15"/>
      <c r="AR54" s="3"/>
      <c r="AS54" s="3"/>
      <c r="AT54" s="3"/>
      <c r="AU54" s="3"/>
      <c r="AV54" s="3"/>
      <c r="AW54" s="3"/>
      <c r="AY54" s="11"/>
      <c r="AZ54" s="11"/>
    </row>
    <row r="55" spans="1:52" ht="15" customHeight="1">
      <c r="A55" s="3"/>
      <c r="B55" s="3"/>
      <c r="C55" s="3"/>
      <c r="D55" s="3"/>
      <c r="E55" s="4"/>
      <c r="J55" s="3"/>
      <c r="K55" s="3"/>
      <c r="L55" s="3"/>
      <c r="M55" s="3"/>
      <c r="N55" s="3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7"/>
      <c r="AA55" s="5"/>
      <c r="AB55" s="7"/>
      <c r="AC55" s="7"/>
      <c r="AD55" s="7"/>
      <c r="AE55" s="7"/>
      <c r="AF55" s="7"/>
      <c r="AG55" s="5"/>
      <c r="AH55" s="3"/>
      <c r="AI55" s="3"/>
      <c r="AJ55" s="3"/>
      <c r="AK55" s="3"/>
      <c r="AL55" s="3"/>
      <c r="AM55" s="3"/>
      <c r="AN55" s="3"/>
      <c r="AO55" s="3"/>
      <c r="AP55" s="3"/>
      <c r="AQ55" s="15"/>
      <c r="AR55" s="3"/>
      <c r="AS55" s="3"/>
      <c r="AT55" s="3"/>
      <c r="AU55" s="3"/>
      <c r="AV55" s="3"/>
      <c r="AW55" s="3"/>
      <c r="AY55" s="11"/>
      <c r="AZ55" s="11"/>
    </row>
    <row r="56" spans="1:52" ht="15" customHeight="1"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10"/>
      <c r="AB56" s="110"/>
      <c r="AC56" s="110"/>
      <c r="AG56" s="14"/>
      <c r="AH56" s="13"/>
      <c r="AI56" s="13"/>
      <c r="AJ56" s="11"/>
      <c r="AK56" s="11"/>
      <c r="AP56" s="11"/>
      <c r="AY56" s="11"/>
      <c r="AZ56" s="11"/>
    </row>
    <row r="57" spans="1:52" ht="15" customHeight="1"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10"/>
      <c r="AB57" s="110"/>
      <c r="AC57" s="110"/>
      <c r="AG57" s="14"/>
      <c r="AH57" s="13"/>
      <c r="AI57" s="13"/>
      <c r="AJ57" s="11"/>
      <c r="AK57" s="11"/>
      <c r="AP57" s="11"/>
      <c r="AY57" s="11"/>
      <c r="AZ57" s="11"/>
    </row>
    <row r="58" spans="1:52" ht="15" customHeight="1"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10"/>
      <c r="AB58" s="110"/>
      <c r="AC58" s="110"/>
      <c r="AG58" s="14"/>
      <c r="AH58" s="13"/>
      <c r="AI58" s="13"/>
      <c r="AJ58" s="11"/>
      <c r="AK58" s="11"/>
      <c r="AP58" s="11"/>
      <c r="AY58" s="11"/>
      <c r="AZ58" s="11"/>
    </row>
    <row r="59" spans="1:52" ht="15" customHeight="1"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10"/>
      <c r="AB59" s="110"/>
      <c r="AC59" s="110"/>
      <c r="AG59" s="14"/>
      <c r="AH59" s="13"/>
      <c r="AI59" s="13"/>
      <c r="AJ59" s="11"/>
      <c r="AK59" s="11"/>
      <c r="AP59" s="11"/>
      <c r="AY59" s="11"/>
      <c r="AZ59" s="11"/>
    </row>
    <row r="60" spans="1:52" ht="15" customHeight="1"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10"/>
      <c r="AB60" s="110"/>
      <c r="AC60" s="110"/>
      <c r="AG60" s="14"/>
      <c r="AH60" s="13"/>
      <c r="AI60" s="13"/>
      <c r="AJ60" s="11"/>
      <c r="AK60" s="11"/>
      <c r="AP60" s="11"/>
      <c r="AY60" s="11"/>
      <c r="AZ60" s="11"/>
    </row>
    <row r="61" spans="1:52" ht="15" customHeight="1"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10"/>
      <c r="AB61" s="110"/>
      <c r="AC61" s="110"/>
      <c r="AG61" s="14"/>
      <c r="AH61" s="13"/>
      <c r="AI61" s="13"/>
      <c r="AJ61" s="11"/>
      <c r="AK61" s="11"/>
      <c r="AP61" s="11"/>
      <c r="AY61" s="11"/>
      <c r="AZ61" s="11"/>
    </row>
    <row r="62" spans="1:52">
      <c r="P62" s="14"/>
      <c r="Q62" s="14"/>
      <c r="R62" s="109"/>
      <c r="S62" s="109"/>
      <c r="T62" s="109"/>
      <c r="Y62" s="109"/>
      <c r="Z62" s="110"/>
      <c r="AB62" s="110"/>
      <c r="AP62" s="11"/>
      <c r="AY62" s="11"/>
      <c r="AZ62" s="11"/>
    </row>
    <row r="63" spans="1:52">
      <c r="P63" s="14"/>
      <c r="Q63" s="14"/>
      <c r="Y63" s="109"/>
      <c r="Z63" s="110"/>
      <c r="AB63" s="110"/>
      <c r="AP63" s="11"/>
      <c r="AY63" s="11"/>
      <c r="AZ63" s="11"/>
    </row>
    <row r="64" spans="1:52">
      <c r="P64" s="11"/>
      <c r="Q64" s="11"/>
      <c r="U64" s="11"/>
      <c r="V64" s="107"/>
      <c r="W64" s="11"/>
      <c r="X64" s="11"/>
      <c r="Y64" s="11"/>
      <c r="Z64" s="11"/>
      <c r="AP64" s="11"/>
      <c r="AY64" s="11"/>
      <c r="AZ64" s="11"/>
    </row>
    <row r="65" spans="5:52">
      <c r="O65" s="11"/>
      <c r="P65" s="11"/>
      <c r="Q65" s="11"/>
      <c r="R65" s="11"/>
      <c r="S65" s="11"/>
      <c r="T65" s="108"/>
      <c r="U65" s="11"/>
      <c r="V65" s="107"/>
      <c r="W65" s="11"/>
      <c r="X65" s="11"/>
      <c r="Y65" s="108"/>
      <c r="Z65" s="108"/>
      <c r="AC65" s="107"/>
      <c r="AP65" s="11"/>
      <c r="AY65" s="11"/>
      <c r="AZ65" s="11"/>
    </row>
    <row r="66" spans="5:52">
      <c r="E66" s="11"/>
      <c r="F66" s="11"/>
      <c r="O66" s="11"/>
      <c r="P66" s="11"/>
      <c r="Q66" s="11"/>
      <c r="R66" s="11"/>
      <c r="S66" s="11"/>
      <c r="T66" s="11"/>
      <c r="U66" s="11"/>
      <c r="V66" s="107"/>
      <c r="W66" s="11"/>
      <c r="X66" s="11"/>
      <c r="Y66" s="108"/>
      <c r="Z66" s="108"/>
      <c r="AA66" s="11"/>
      <c r="AC66" s="107"/>
      <c r="AP66" s="11"/>
      <c r="AY66" s="11"/>
      <c r="AZ66" s="11"/>
    </row>
    <row r="67" spans="5:52">
      <c r="E67" s="11"/>
      <c r="F67" s="11"/>
      <c r="O67" s="11"/>
      <c r="P67" s="11"/>
      <c r="Q67" s="11"/>
      <c r="R67" s="11"/>
      <c r="S67" s="11"/>
      <c r="T67" s="11"/>
      <c r="U67" s="11"/>
      <c r="V67" s="107"/>
      <c r="W67" s="11"/>
      <c r="X67" s="11"/>
      <c r="Y67" s="108"/>
      <c r="Z67" s="108"/>
      <c r="AA67" s="11"/>
      <c r="AB67" s="11"/>
      <c r="AP67" s="11"/>
      <c r="AY67" s="11"/>
      <c r="AZ67" s="11"/>
    </row>
    <row r="68" spans="5:52">
      <c r="E68" s="11"/>
      <c r="F68" s="11"/>
      <c r="O68" s="11"/>
      <c r="P68" s="11"/>
      <c r="Q68" s="11"/>
      <c r="R68" s="11"/>
      <c r="S68" s="11"/>
      <c r="T68" s="11"/>
      <c r="U68" s="11"/>
      <c r="V68" s="107"/>
      <c r="W68" s="11"/>
      <c r="X68" s="11"/>
      <c r="Y68" s="108"/>
      <c r="Z68" s="108"/>
      <c r="AA68" s="11"/>
      <c r="AB68" s="11"/>
      <c r="AP68" s="11"/>
      <c r="AY68" s="11"/>
      <c r="AZ68" s="11"/>
    </row>
    <row r="69" spans="5:52">
      <c r="E69" s="11"/>
      <c r="F69" s="11"/>
      <c r="O69" s="11"/>
      <c r="P69" s="11"/>
      <c r="Q69" s="11"/>
      <c r="R69" s="11"/>
      <c r="S69" s="11"/>
      <c r="T69" s="11"/>
      <c r="U69" s="11"/>
      <c r="V69" s="107"/>
      <c r="W69" s="11"/>
      <c r="X69" s="11"/>
      <c r="Y69" s="108"/>
      <c r="Z69" s="108"/>
      <c r="AA69" s="11"/>
      <c r="AB69" s="11"/>
      <c r="AP69" s="11"/>
      <c r="AY69" s="11"/>
      <c r="AZ69" s="11"/>
    </row>
    <row r="70" spans="5:52">
      <c r="E70" s="11"/>
      <c r="F70" s="11"/>
      <c r="O70" s="11"/>
      <c r="P70" s="11"/>
      <c r="Q70" s="11"/>
      <c r="R70" s="11"/>
      <c r="S70" s="11"/>
      <c r="T70" s="11"/>
      <c r="U70" s="113"/>
      <c r="V70" s="114"/>
      <c r="W70" s="114"/>
      <c r="X70" s="114"/>
      <c r="Y70" s="113"/>
      <c r="Z70" s="113"/>
      <c r="AA70" s="11"/>
      <c r="AB70" s="11"/>
      <c r="AC70" s="107"/>
      <c r="AP70" s="11"/>
      <c r="AY70" s="11"/>
      <c r="AZ70" s="11"/>
    </row>
    <row r="71" spans="5:52">
      <c r="E71" s="11"/>
      <c r="F71" s="11"/>
      <c r="O71" s="11"/>
      <c r="P71" s="11"/>
      <c r="Q71" s="11"/>
      <c r="R71" s="11"/>
      <c r="S71" s="11"/>
      <c r="T71" s="11"/>
      <c r="U71" s="108"/>
      <c r="V71" s="108"/>
      <c r="W71" s="108"/>
      <c r="X71" s="108"/>
      <c r="Y71" s="108"/>
      <c r="Z71" s="108"/>
      <c r="AA71" s="11"/>
      <c r="AB71" s="11"/>
      <c r="AC71" s="108"/>
      <c r="AP71" s="11"/>
      <c r="AY71" s="11"/>
      <c r="AZ71" s="11"/>
    </row>
    <row r="72" spans="5:52">
      <c r="E72" s="11"/>
      <c r="F72" s="11"/>
      <c r="O72" s="11"/>
      <c r="P72" s="11"/>
      <c r="Q72" s="11"/>
      <c r="R72" s="11"/>
      <c r="S72" s="11"/>
      <c r="T72" s="11"/>
      <c r="U72" s="108"/>
      <c r="V72" s="108"/>
      <c r="W72" s="108"/>
      <c r="X72" s="108"/>
      <c r="Y72" s="108"/>
      <c r="Z72" s="108"/>
      <c r="AA72" s="113"/>
      <c r="AB72" s="11"/>
      <c r="AC72" s="107"/>
      <c r="AP72" s="11"/>
      <c r="AY72" s="11"/>
      <c r="AZ72" s="11"/>
    </row>
    <row r="73" spans="5:52">
      <c r="E73" s="11"/>
      <c r="F73" s="11"/>
      <c r="O73" s="11"/>
      <c r="P73" s="11"/>
      <c r="Q73" s="11"/>
      <c r="R73" s="11"/>
      <c r="S73" s="11"/>
      <c r="T73" s="11"/>
      <c r="U73" s="108"/>
      <c r="V73" s="108"/>
      <c r="W73" s="108"/>
      <c r="X73" s="108"/>
      <c r="Y73" s="11"/>
      <c r="Z73" s="11"/>
      <c r="AA73" s="108"/>
      <c r="AB73" s="11"/>
      <c r="AC73" s="107"/>
      <c r="AP73" s="11"/>
      <c r="AY73" s="11"/>
      <c r="AZ73" s="11"/>
    </row>
    <row r="74" spans="5:52">
      <c r="E74" s="11"/>
      <c r="F74" s="11"/>
      <c r="O74" s="11"/>
      <c r="R74" s="11"/>
      <c r="S74" s="11"/>
      <c r="T74" s="11"/>
      <c r="U74" s="108"/>
      <c r="V74" s="108"/>
      <c r="W74" s="108"/>
      <c r="X74" s="108"/>
      <c r="Y74" s="11"/>
      <c r="Z74" s="11"/>
      <c r="AA74" s="108"/>
      <c r="AB74" s="11"/>
      <c r="AC74" s="107"/>
      <c r="AP74" s="11"/>
      <c r="AY74" s="11"/>
      <c r="AZ74" s="11"/>
    </row>
    <row r="75" spans="5:52">
      <c r="E75" s="11"/>
      <c r="F75" s="11"/>
      <c r="O75" s="11"/>
      <c r="T75" s="11"/>
      <c r="U75" s="11"/>
      <c r="V75" s="107"/>
      <c r="W75" s="11"/>
      <c r="X75" s="11"/>
      <c r="Y75" s="11"/>
      <c r="Z75" s="11"/>
      <c r="AA75" s="108"/>
      <c r="AB75" s="11"/>
      <c r="AC75" s="107"/>
      <c r="AP75" s="11"/>
      <c r="AY75" s="11"/>
      <c r="AZ75" s="11"/>
    </row>
    <row r="76" spans="5:52">
      <c r="E76" s="11"/>
      <c r="F76" s="11"/>
      <c r="O76" s="11"/>
      <c r="T76" s="11"/>
      <c r="U76" s="11"/>
      <c r="V76" s="107"/>
      <c r="W76" s="11"/>
      <c r="X76" s="11"/>
      <c r="Y76" s="108"/>
      <c r="Z76" s="108"/>
      <c r="AA76" s="108"/>
      <c r="AB76" s="11"/>
      <c r="AC76" s="107"/>
      <c r="AP76" s="11"/>
      <c r="AY76" s="11"/>
      <c r="AZ76" s="11"/>
    </row>
    <row r="77" spans="5:52">
      <c r="E77" s="11"/>
      <c r="F77" s="11"/>
      <c r="O77" s="11"/>
      <c r="T77" s="11"/>
      <c r="U77" s="11"/>
      <c r="V77" s="107"/>
      <c r="W77" s="11"/>
      <c r="X77" s="11"/>
      <c r="Y77" s="108"/>
      <c r="Z77" s="108"/>
      <c r="AA77" s="108"/>
      <c r="AB77" s="11"/>
      <c r="AC77" s="107"/>
      <c r="AP77" s="11"/>
      <c r="AY77" s="11"/>
      <c r="AZ77" s="11"/>
    </row>
    <row r="78" spans="5:52">
      <c r="E78" s="11"/>
      <c r="F78" s="11"/>
      <c r="O78" s="11"/>
      <c r="T78" s="11"/>
      <c r="U78" s="11"/>
      <c r="V78" s="107"/>
      <c r="W78" s="11"/>
      <c r="X78" s="11"/>
      <c r="Y78" s="108"/>
      <c r="Z78" s="108"/>
      <c r="AA78" s="11"/>
      <c r="AB78" s="11"/>
      <c r="AC78" s="107"/>
      <c r="AP78" s="11"/>
      <c r="AY78" s="11"/>
      <c r="AZ78" s="11"/>
    </row>
    <row r="79" spans="5:52">
      <c r="E79" s="11"/>
      <c r="F79" s="11"/>
      <c r="O79" s="11"/>
      <c r="P79" s="11"/>
      <c r="Q79" s="11"/>
      <c r="T79" s="11"/>
      <c r="U79" s="11"/>
      <c r="V79" s="107"/>
      <c r="W79" s="11"/>
      <c r="X79" s="11"/>
      <c r="Y79" s="11"/>
      <c r="Z79" s="11"/>
      <c r="AA79" s="11"/>
      <c r="AB79" s="11"/>
      <c r="AP79" s="11"/>
      <c r="AY79" s="11"/>
      <c r="AZ79" s="11"/>
    </row>
    <row r="80" spans="5:52">
      <c r="E80" s="11"/>
      <c r="F80" s="11"/>
      <c r="O80" s="11"/>
      <c r="P80" s="11"/>
      <c r="Q80" s="11"/>
      <c r="R80" s="11"/>
      <c r="S80" s="11"/>
      <c r="T80" s="108"/>
      <c r="U80" s="11"/>
      <c r="V80" s="107"/>
      <c r="W80" s="11"/>
      <c r="X80" s="11"/>
      <c r="Y80" s="11"/>
      <c r="Z80" s="11"/>
      <c r="AA80" s="11"/>
      <c r="AB80" s="11"/>
      <c r="AP80" s="11"/>
      <c r="AY80" s="11"/>
      <c r="AZ80" s="11"/>
    </row>
    <row r="81" spans="5:54">
      <c r="E81" s="11"/>
      <c r="F81" s="11"/>
      <c r="O81" s="11"/>
      <c r="R81" s="11"/>
      <c r="S81" s="11"/>
      <c r="T81" s="108"/>
      <c r="AA81" s="11"/>
      <c r="AP81" s="11"/>
      <c r="AY81" s="11"/>
      <c r="AZ81" s="11"/>
    </row>
    <row r="82" spans="5:54">
      <c r="E82" s="11"/>
      <c r="F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P82" s="11"/>
      <c r="AY82" s="11"/>
      <c r="AZ82" s="11"/>
    </row>
    <row r="83" spans="5:54">
      <c r="E83" s="11"/>
      <c r="F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P83" s="11"/>
      <c r="AY83" s="11"/>
      <c r="AZ83" s="11"/>
      <c r="BB83" s="115"/>
    </row>
    <row r="84" spans="5:54">
      <c r="E84" s="11"/>
      <c r="F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P84" s="11"/>
      <c r="AY84" s="11"/>
      <c r="AZ84" s="11"/>
      <c r="BB84" s="115"/>
    </row>
    <row r="85" spans="5:54">
      <c r="E85" s="11"/>
      <c r="F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Z85" s="11"/>
    </row>
    <row r="106" spans="15:19" s="11" customFormat="1" ht="75" customHeight="1">
      <c r="O106" s="13"/>
      <c r="P106" s="13"/>
      <c r="Q106" s="13"/>
      <c r="R106" s="14"/>
      <c r="S106" s="14"/>
    </row>
    <row r="107" spans="15:19" s="11" customFormat="1" ht="122.25" customHeight="1">
      <c r="O107" s="118"/>
      <c r="P107" s="13"/>
      <c r="Q107" s="13"/>
      <c r="R107" s="156"/>
      <c r="S107" s="156"/>
    </row>
  </sheetData>
  <sheetProtection password="C332" sheet="1" objects="1" scenarios="1"/>
  <mergeCells count="286">
    <mergeCell ref="S35:T36"/>
    <mergeCell ref="R43:T43"/>
    <mergeCell ref="W43:Y43"/>
    <mergeCell ref="P40:Q41"/>
    <mergeCell ref="AF42:AK42"/>
    <mergeCell ref="AF39:AL39"/>
    <mergeCell ref="U35:U36"/>
    <mergeCell ref="AG35:AG36"/>
    <mergeCell ref="AK35:AK36"/>
    <mergeCell ref="AD48:AE48"/>
    <mergeCell ref="AD49:AE49"/>
    <mergeCell ref="F35:F36"/>
    <mergeCell ref="G35:K36"/>
    <mergeCell ref="L35:L36"/>
    <mergeCell ref="M35:M36"/>
    <mergeCell ref="AC33:AD34"/>
    <mergeCell ref="AC26:AD26"/>
    <mergeCell ref="O39:AE39"/>
    <mergeCell ref="Z40:AE40"/>
    <mergeCell ref="R40:T41"/>
    <mergeCell ref="U40:U41"/>
    <mergeCell ref="V40:V41"/>
    <mergeCell ref="W40:Y41"/>
    <mergeCell ref="AC35:AD36"/>
    <mergeCell ref="O40:O48"/>
    <mergeCell ref="P47:Q47"/>
    <mergeCell ref="R47:T47"/>
    <mergeCell ref="W47:Y47"/>
    <mergeCell ref="Z47:AA47"/>
    <mergeCell ref="AE31:AE32"/>
    <mergeCell ref="G26:K26"/>
    <mergeCell ref="W31:X32"/>
    <mergeCell ref="P46:Q46"/>
    <mergeCell ref="E28:E29"/>
    <mergeCell ref="R28:R29"/>
    <mergeCell ref="S28:T29"/>
    <mergeCell ref="U28:U29"/>
    <mergeCell ref="V28:V29"/>
    <mergeCell ref="AA28:AB29"/>
    <mergeCell ref="C30:M30"/>
    <mergeCell ref="S31:T32"/>
    <mergeCell ref="F31:F32"/>
    <mergeCell ref="E31:E32"/>
    <mergeCell ref="Y31:Z32"/>
    <mergeCell ref="G28:K29"/>
    <mergeCell ref="L28:L29"/>
    <mergeCell ref="G31:K32"/>
    <mergeCell ref="L31:L32"/>
    <mergeCell ref="M31:M32"/>
    <mergeCell ref="G33:K34"/>
    <mergeCell ref="L33:L34"/>
    <mergeCell ref="M33:M34"/>
    <mergeCell ref="M28:M29"/>
    <mergeCell ref="U33:U34"/>
    <mergeCell ref="Y26:Z26"/>
    <mergeCell ref="W26:X26"/>
    <mergeCell ref="W27:X27"/>
    <mergeCell ref="Y27:Z27"/>
    <mergeCell ref="G24:J24"/>
    <mergeCell ref="G25:J25"/>
    <mergeCell ref="F33:F34"/>
    <mergeCell ref="C35:D36"/>
    <mergeCell ref="C26:D26"/>
    <mergeCell ref="C27:D27"/>
    <mergeCell ref="AZ2:BA4"/>
    <mergeCell ref="P5:Q6"/>
    <mergeCell ref="AU5:AV5"/>
    <mergeCell ref="AZ5:BA5"/>
    <mergeCell ref="P7:Q8"/>
    <mergeCell ref="AU6:AV6"/>
    <mergeCell ref="AZ6:BA6"/>
    <mergeCell ref="AZ7:BA7"/>
    <mergeCell ref="O16:AM16"/>
    <mergeCell ref="AZ8:BA8"/>
    <mergeCell ref="AZ9:BA9"/>
    <mergeCell ref="P11:Q12"/>
    <mergeCell ref="AZ10:BA10"/>
    <mergeCell ref="AZ11:BA11"/>
    <mergeCell ref="AZ12:BA12"/>
    <mergeCell ref="AZ13:BA13"/>
    <mergeCell ref="E35:E36"/>
    <mergeCell ref="F28:F29"/>
    <mergeCell ref="E23:E25"/>
    <mergeCell ref="F23:F25"/>
    <mergeCell ref="G23:J23"/>
    <mergeCell ref="M23:M25"/>
    <mergeCell ref="C23:D25"/>
    <mergeCell ref="P22:AM22"/>
    <mergeCell ref="U23:U25"/>
    <mergeCell ref="V23:V25"/>
    <mergeCell ref="AL23:AL25"/>
    <mergeCell ref="AM23:AM25"/>
    <mergeCell ref="AJ23:AJ25"/>
    <mergeCell ref="AK23:AK25"/>
    <mergeCell ref="AI23:AI25"/>
    <mergeCell ref="C22:M22"/>
    <mergeCell ref="O17:O36"/>
    <mergeCell ref="S26:T26"/>
    <mergeCell ref="C17:D17"/>
    <mergeCell ref="G17:K17"/>
    <mergeCell ref="P17:Q17"/>
    <mergeCell ref="S27:T27"/>
    <mergeCell ref="P26:Q26"/>
    <mergeCell ref="P27:Q27"/>
    <mergeCell ref="S17:T17"/>
    <mergeCell ref="P23:Q25"/>
    <mergeCell ref="R19:R21"/>
    <mergeCell ref="S19:T21"/>
    <mergeCell ref="AF19:AF20"/>
    <mergeCell ref="AM19:AM21"/>
    <mergeCell ref="B4:K4"/>
    <mergeCell ref="B3:K3"/>
    <mergeCell ref="E12:H14"/>
    <mergeCell ref="P9:Q10"/>
    <mergeCell ref="D8:E8"/>
    <mergeCell ref="D9:E9"/>
    <mergeCell ref="D10:E11"/>
    <mergeCell ref="AJ19:AJ21"/>
    <mergeCell ref="AK19:AK21"/>
    <mergeCell ref="AL19:AL21"/>
    <mergeCell ref="B17:B36"/>
    <mergeCell ref="P28:Q29"/>
    <mergeCell ref="P31:Q32"/>
    <mergeCell ref="P35:Q36"/>
    <mergeCell ref="S33:T34"/>
    <mergeCell ref="E33:E34"/>
    <mergeCell ref="C33:D34"/>
    <mergeCell ref="C31:D32"/>
    <mergeCell ref="C28:D29"/>
    <mergeCell ref="G27:K27"/>
    <mergeCell ref="AH17:AI17"/>
    <mergeCell ref="W17:X17"/>
    <mergeCell ref="AR1:AY1"/>
    <mergeCell ref="P4:Q4"/>
    <mergeCell ref="AR2:AR4"/>
    <mergeCell ref="AS2:AS4"/>
    <mergeCell ref="AT2:AT4"/>
    <mergeCell ref="AU2:AV4"/>
    <mergeCell ref="AW2:AW4"/>
    <mergeCell ref="AX2:AX4"/>
    <mergeCell ref="AY2:AY4"/>
    <mergeCell ref="AA17:AB17"/>
    <mergeCell ref="P19:Q21"/>
    <mergeCell ref="R23:R25"/>
    <mergeCell ref="S23:T25"/>
    <mergeCell ref="B5:K5"/>
    <mergeCell ref="B8:C8"/>
    <mergeCell ref="B9:C9"/>
    <mergeCell ref="B10:C10"/>
    <mergeCell ref="B11:C11"/>
    <mergeCell ref="B16:M16"/>
    <mergeCell ref="E19:E21"/>
    <mergeCell ref="F19:F21"/>
    <mergeCell ref="G19:J19"/>
    <mergeCell ref="M19:M21"/>
    <mergeCell ref="G9:K9"/>
    <mergeCell ref="G10:K10"/>
    <mergeCell ref="L9:M9"/>
    <mergeCell ref="L10:M10"/>
    <mergeCell ref="C18:M18"/>
    <mergeCell ref="C19:D21"/>
    <mergeCell ref="P18:AM18"/>
    <mergeCell ref="G20:J20"/>
    <mergeCell ref="G21:J21"/>
    <mergeCell ref="U19:U21"/>
    <mergeCell ref="AC17:AD17"/>
    <mergeCell ref="AK33:AK34"/>
    <mergeCell ref="AK31:AK32"/>
    <mergeCell ref="AJ31:AJ32"/>
    <mergeCell ref="AJ33:AJ34"/>
    <mergeCell ref="AJ35:AJ36"/>
    <mergeCell ref="AF31:AF32"/>
    <mergeCell ref="AF35:AF36"/>
    <mergeCell ref="AM28:AM29"/>
    <mergeCell ref="AL31:AL32"/>
    <mergeCell ref="AM31:AM32"/>
    <mergeCell ref="AL33:AL34"/>
    <mergeCell ref="AM33:AM34"/>
    <mergeCell ref="AL35:AL36"/>
    <mergeCell ref="AM35:AM36"/>
    <mergeCell ref="AJ28:AJ29"/>
    <mergeCell ref="AL28:AL29"/>
    <mergeCell ref="AH31:AI32"/>
    <mergeCell ref="AH33:AI34"/>
    <mergeCell ref="AH35:AI36"/>
    <mergeCell ref="AF33:AF34"/>
    <mergeCell ref="AG33:AG34"/>
    <mergeCell ref="AF28:AF29"/>
    <mergeCell ref="AC28:AD29"/>
    <mergeCell ref="AK28:AK29"/>
    <mergeCell ref="P33:Q34"/>
    <mergeCell ref="AH27:AI27"/>
    <mergeCell ref="AE23:AE24"/>
    <mergeCell ref="AF23:AF24"/>
    <mergeCell ref="AG23:AG24"/>
    <mergeCell ref="AG19:AG20"/>
    <mergeCell ref="AC27:AD27"/>
    <mergeCell ref="AH26:AI26"/>
    <mergeCell ref="AH28:AI29"/>
    <mergeCell ref="AH23:AH24"/>
    <mergeCell ref="AG28:AG29"/>
    <mergeCell ref="AE28:AE29"/>
    <mergeCell ref="AH19:AH20"/>
    <mergeCell ref="AE19:AE20"/>
    <mergeCell ref="AG31:AG32"/>
    <mergeCell ref="P30:AM30"/>
    <mergeCell ref="W23:W24"/>
    <mergeCell ref="Z23:Z24"/>
    <mergeCell ref="Y23:Y24"/>
    <mergeCell ref="V19:V21"/>
    <mergeCell ref="AI19:AI21"/>
    <mergeCell ref="X19:X20"/>
    <mergeCell ref="R48:T48"/>
    <mergeCell ref="W48:Y48"/>
    <mergeCell ref="Z48:AA48"/>
    <mergeCell ref="AB48:AC48"/>
    <mergeCell ref="Z43:AA43"/>
    <mergeCell ref="AB43:AC43"/>
    <mergeCell ref="P45:Q45"/>
    <mergeCell ref="R45:T45"/>
    <mergeCell ref="P42:Q42"/>
    <mergeCell ref="AB47:AC47"/>
    <mergeCell ref="P48:Q48"/>
    <mergeCell ref="R42:T42"/>
    <mergeCell ref="W42:Y42"/>
    <mergeCell ref="R46:T46"/>
    <mergeCell ref="W46:Y46"/>
    <mergeCell ref="Z46:AA46"/>
    <mergeCell ref="W19:W20"/>
    <mergeCell ref="X23:X24"/>
    <mergeCell ref="Y19:Y20"/>
    <mergeCell ref="Z19:Z20"/>
    <mergeCell ref="W28:X29"/>
    <mergeCell ref="Y28:Z29"/>
    <mergeCell ref="U31:U32"/>
    <mergeCell ref="Y17:Z17"/>
    <mergeCell ref="AA27:AB27"/>
    <mergeCell ref="AA26:AB26"/>
    <mergeCell ref="AF47:AG47"/>
    <mergeCell ref="AE33:AE34"/>
    <mergeCell ref="AA33:AB34"/>
    <mergeCell ref="P44:Q44"/>
    <mergeCell ref="R44:T44"/>
    <mergeCell ref="W44:Y44"/>
    <mergeCell ref="Z44:AA44"/>
    <mergeCell ref="AB44:AC44"/>
    <mergeCell ref="Z41:AA41"/>
    <mergeCell ref="AB41:AC41"/>
    <mergeCell ref="W33:X34"/>
    <mergeCell ref="Y33:Z34"/>
    <mergeCell ref="W35:X36"/>
    <mergeCell ref="Z42:AA42"/>
    <mergeCell ref="AB42:AC42"/>
    <mergeCell ref="P43:Q43"/>
    <mergeCell ref="Y35:Z36"/>
    <mergeCell ref="AF44:AG44"/>
    <mergeCell ref="AD44:AE44"/>
    <mergeCell ref="AD41:AE41"/>
    <mergeCell ref="AD42:AE42"/>
    <mergeCell ref="AD43:AE43"/>
    <mergeCell ref="AD46:AE46"/>
    <mergeCell ref="AD47:AE47"/>
    <mergeCell ref="R107:S107"/>
    <mergeCell ref="AB46:AC46"/>
    <mergeCell ref="Z49:AA49"/>
    <mergeCell ref="AB49:AC49"/>
    <mergeCell ref="AF46:AG46"/>
    <mergeCell ref="AF41:AG41"/>
    <mergeCell ref="R31:R32"/>
    <mergeCell ref="R33:R34"/>
    <mergeCell ref="R35:R36"/>
    <mergeCell ref="V31:V32"/>
    <mergeCell ref="V33:V34"/>
    <mergeCell ref="V35:V36"/>
    <mergeCell ref="AF45:AG45"/>
    <mergeCell ref="Z45:AA45"/>
    <mergeCell ref="W51:Y52"/>
    <mergeCell ref="AB51:AB52"/>
    <mergeCell ref="Y54:Z54"/>
    <mergeCell ref="AE35:AE36"/>
    <mergeCell ref="AB45:AC45"/>
    <mergeCell ref="AA31:AB32"/>
    <mergeCell ref="AC31:AD32"/>
    <mergeCell ref="AA35:AB36"/>
    <mergeCell ref="W45:Y45"/>
    <mergeCell ref="AD45:AE45"/>
  </mergeCells>
  <conditionalFormatting sqref="L31:M32 F31:G31">
    <cfRule type="expression" dxfId="15" priority="49" stopIfTrue="1">
      <formula>$E$31="No"</formula>
    </cfRule>
  </conditionalFormatting>
  <conditionalFormatting sqref="L33:M34 F33:G33">
    <cfRule type="expression" dxfId="14" priority="48" stopIfTrue="1">
      <formula>$E$33="No"</formula>
    </cfRule>
  </conditionalFormatting>
  <conditionalFormatting sqref="L35:M36 F35:G35">
    <cfRule type="expression" dxfId="13" priority="47" stopIfTrue="1">
      <formula>$E$35="No"</formula>
    </cfRule>
  </conditionalFormatting>
  <conditionalFormatting sqref="F27:G27 L27:M27">
    <cfRule type="expression" dxfId="12" priority="46" stopIfTrue="1">
      <formula>$E27="No"</formula>
    </cfRule>
  </conditionalFormatting>
  <conditionalFormatting sqref="L28:M28 F28:G28">
    <cfRule type="expression" dxfId="11" priority="45" stopIfTrue="1">
      <formula>$E$28="No"</formula>
    </cfRule>
  </conditionalFormatting>
  <conditionalFormatting sqref="M23 F23:G25 K23:L25 H24:J25">
    <cfRule type="expression" dxfId="10" priority="44" stopIfTrue="1">
      <formula>$E$23="No"</formula>
    </cfRule>
  </conditionalFormatting>
  <conditionalFormatting sqref="S31 AA31 AC31 AE31:AM32 U31:X32 Y31">
    <cfRule type="expression" dxfId="9" priority="42" stopIfTrue="1">
      <formula>$R$31="No"</formula>
    </cfRule>
  </conditionalFormatting>
  <conditionalFormatting sqref="AC33 S33 AA33 AE33:AM34 U33:X34 Y33">
    <cfRule type="expression" dxfId="8" priority="41" stopIfTrue="1">
      <formula>$R$33="No"</formula>
    </cfRule>
  </conditionalFormatting>
  <conditionalFormatting sqref="AC35 S35 AA35 AE35:AM36 U35:X36 Y35">
    <cfRule type="expression" dxfId="7" priority="40" stopIfTrue="1">
      <formula>$R$35="No"</formula>
    </cfRule>
  </conditionalFormatting>
  <conditionalFormatting sqref="S27 AJ27:AM27 U27:W27 AA27:AH27 Y27">
    <cfRule type="expression" dxfId="6" priority="39" stopIfTrue="1">
      <formula>$R$27="No"</formula>
    </cfRule>
  </conditionalFormatting>
  <conditionalFormatting sqref="AJ28:AM29 AH28 S28:V29 AA28:AG29 W28 Y28">
    <cfRule type="expression" dxfId="5" priority="38" stopIfTrue="1">
      <formula>$R$28="No"</formula>
    </cfRule>
  </conditionalFormatting>
  <conditionalFormatting sqref="S23:V25 W23:Y24 AH23:AM25 AD25:AH25 Z23 AA23:AC25 AD23:AG24 W25:Z25">
    <cfRule type="expression" dxfId="4" priority="37" stopIfTrue="1">
      <formula>$R$23="No"</formula>
    </cfRule>
  </conditionalFormatting>
  <conditionalFormatting sqref="AD19:AM21 S19:V21 W19:AC20 W21:AH21">
    <cfRule type="expression" dxfId="3" priority="36" stopIfTrue="1">
      <formula>$R$19="No"</formula>
    </cfRule>
  </conditionalFormatting>
  <conditionalFormatting sqref="F19:M21">
    <cfRule type="expression" dxfId="2" priority="9">
      <formula>$E$19="No"</formula>
    </cfRule>
  </conditionalFormatting>
  <conditionalFormatting sqref="G9:M9">
    <cfRule type="expression" dxfId="1" priority="2">
      <formula>$D$9="Other"</formula>
    </cfRule>
  </conditionalFormatting>
  <conditionalFormatting sqref="G10:M10">
    <cfRule type="expression" dxfId="0" priority="1">
      <formula>$D$9="Other"</formula>
    </cfRule>
  </conditionalFormatting>
  <dataValidations count="3">
    <dataValidation type="list" allowBlank="1" showInputMessage="1" showErrorMessage="1" sqref="E35 R27:R29 R23:R25 E19:E21 R19:R21 E33 R37 R31 R33 R35 E31 E23:E25 E27:E29" xr:uid="{00000000-0002-0000-0000-000000000000}">
      <formula1>$AU$5:$AU$6</formula1>
    </dataValidation>
    <dataValidation type="list" allowBlank="1" showInputMessage="1" showErrorMessage="1" sqref="AD25 AD21 K24 K20 AB21 AB25 Z25 Z21" xr:uid="{00000000-0002-0000-0000-000001000000}">
      <formula1>$AW$5:$AW$15</formula1>
    </dataValidation>
    <dataValidation type="list" allowBlank="1" showInputMessage="1" showErrorMessage="1" sqref="D9:E9" xr:uid="{00000000-0002-0000-0000-000002000000}">
      <formula1>$AR$5:$AR$8</formula1>
    </dataValidation>
  </dataValidations>
  <pageMargins left="0.15748031496062992" right="0.15748031496062992" top="0.27559055118110237" bottom="0.23622047244094491" header="0.31496062992125984" footer="0.31496062992125984"/>
  <pageSetup paperSize="8" scale="48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Button 3">
              <controlPr defaultSize="0" print="0" autoFill="0" autoPict="0" macro="[0]!clear_community">
                <anchor moveWithCells="1" sizeWithCells="1">
                  <from>
                    <xdr:col>2</xdr:col>
                    <xdr:colOff>482600</xdr:colOff>
                    <xdr:row>19</xdr:row>
                    <xdr:rowOff>838200</xdr:rowOff>
                  </from>
                  <to>
                    <xdr:col>2</xdr:col>
                    <xdr:colOff>1828800</xdr:colOff>
                    <xdr:row>20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Button 5">
              <controlPr defaultSize="0" print="0" autoFill="0" autoPict="0" macro="[0]!clear_habitat">
                <anchor moveWithCells="1" sizeWithCells="1">
                  <from>
                    <xdr:col>2</xdr:col>
                    <xdr:colOff>508000</xdr:colOff>
                    <xdr:row>23</xdr:row>
                    <xdr:rowOff>914400</xdr:rowOff>
                  </from>
                  <to>
                    <xdr:col>2</xdr:col>
                    <xdr:colOff>1854200</xdr:colOff>
                    <xdr:row>24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Button 6">
              <controlPr defaultSize="0" print="0" autoFill="0" autoPict="0" macro="[0]!clear_features">
                <anchor moveWithCells="1" sizeWithCells="1">
                  <from>
                    <xdr:col>2</xdr:col>
                    <xdr:colOff>419100</xdr:colOff>
                    <xdr:row>26</xdr:row>
                    <xdr:rowOff>469900</xdr:rowOff>
                  </from>
                  <to>
                    <xdr:col>2</xdr:col>
                    <xdr:colOff>1765300</xdr:colOff>
                    <xdr:row>26</xdr:row>
                    <xdr:rowOff>850900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Button 7">
              <controlPr defaultSize="0" print="0" autoFill="0" autoPict="0" macro="[0]!clear_condition">
                <anchor moveWithCells="1" sizeWithCells="1">
                  <from>
                    <xdr:col>2</xdr:col>
                    <xdr:colOff>431800</xdr:colOff>
                    <xdr:row>28</xdr:row>
                    <xdr:rowOff>279400</xdr:rowOff>
                  </from>
                  <to>
                    <xdr:col>2</xdr:col>
                    <xdr:colOff>1778000</xdr:colOff>
                    <xdr:row>28</xdr:row>
                    <xdr:rowOff>660400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Button 8">
              <controlPr defaultSize="0" print="0" autoFill="0" autoPict="0" macro="[0]!clear_birthrate">
                <anchor moveWithCells="1" sizeWithCells="1">
                  <from>
                    <xdr:col>2</xdr:col>
                    <xdr:colOff>457200</xdr:colOff>
                    <xdr:row>31</xdr:row>
                    <xdr:rowOff>76200</xdr:rowOff>
                  </from>
                  <to>
                    <xdr:col>2</xdr:col>
                    <xdr:colOff>1803400</xdr:colOff>
                    <xdr:row>31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Button 9">
              <controlPr defaultSize="0" print="0" autoFill="0" autoPict="0" macro="[0]!clear_mortalityrate">
                <anchor moveWithCells="1" sizeWithCells="1">
                  <from>
                    <xdr:col>2</xdr:col>
                    <xdr:colOff>469900</xdr:colOff>
                    <xdr:row>33</xdr:row>
                    <xdr:rowOff>431800</xdr:rowOff>
                  </from>
                  <to>
                    <xdr:col>2</xdr:col>
                    <xdr:colOff>1816100</xdr:colOff>
                    <xdr:row>33</xdr:row>
                    <xdr:rowOff>812800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10" name="Button 10">
              <controlPr defaultSize="0" print="0" autoFill="0" autoPict="0" macro="[0]!clear_individuals">
                <anchor moveWithCells="1" sizeWithCells="1">
                  <from>
                    <xdr:col>2</xdr:col>
                    <xdr:colOff>469900</xdr:colOff>
                    <xdr:row>35</xdr:row>
                    <xdr:rowOff>63500</xdr:rowOff>
                  </from>
                  <to>
                    <xdr:col>2</xdr:col>
                    <xdr:colOff>1816100</xdr:colOff>
                    <xdr:row>35</xdr:row>
                    <xdr:rowOff>444500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77ad6-8c8d-4e1e-b06c-fab0713583f9" xsi:nil="true"/>
    <lcf76f155ced4ddcb4097134ff3c332f xmlns="80846b52-961d-4faa-a727-f0cd6519287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9AE1762D581A43A92E6C916D07AB2A" ma:contentTypeVersion="4" ma:contentTypeDescription="Create a new document." ma:contentTypeScope="" ma:versionID="e79f127737c8975434abc2d82afaf5c7">
  <xsd:schema xmlns:xsd="http://www.w3.org/2001/XMLSchema" xmlns:xs="http://www.w3.org/2001/XMLSchema" xmlns:p="http://schemas.microsoft.com/office/2006/metadata/properties" xmlns:ns2="14fb97d2-8f2a-4cf6-a476-390d0df568e4" xmlns:ns3="80846b52-961d-4faa-a727-f0cd65192874" xmlns:ns4="41377ad6-8c8d-4e1e-b06c-fab0713583f9" targetNamespace="http://schemas.microsoft.com/office/2006/metadata/properties" ma:root="true" ma:fieldsID="ab806b8007640280d50935578081d9b0" ns2:_="" ns3:_="" ns4:_="">
    <xsd:import namespace="14fb97d2-8f2a-4cf6-a476-390d0df568e4"/>
    <xsd:import namespace="80846b52-961d-4faa-a727-f0cd65192874"/>
    <xsd:import namespace="41377ad6-8c8d-4e1e-b06c-fab0713583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b97d2-8f2a-4cf6-a476-390d0df56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46b52-961d-4faa-a727-f0cd6519287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c081d5d-8f15-4d39-99f9-175405a35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77ad6-8c8d-4e1e-b06c-fab0713583f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27b5bd6-20d9-44e8-954e-648a5a400a19}" ma:internalName="TaxCatchAll" ma:showField="CatchAllData" ma:web="41377ad6-8c8d-4e1e-b06c-fab0713583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FE7B37-5D16-4283-A5F0-03F4C897838D}"/>
</file>

<file path=customXml/itemProps2.xml><?xml version="1.0" encoding="utf-8"?>
<ds:datastoreItem xmlns:ds="http://schemas.openxmlformats.org/officeDocument/2006/customXml" ds:itemID="{7C9761E4-8C8D-4816-9000-36D63D0A7A42}"/>
</file>

<file path=customXml/itemProps3.xml><?xml version="1.0" encoding="utf-8"?>
<ds:datastoreItem xmlns:ds="http://schemas.openxmlformats.org/officeDocument/2006/customXml" ds:itemID="{890FE83F-434E-4A2A-9D4C-0F1FAC2A5F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Offsets Assessment Guide</dc:title>
  <dc:subject/>
  <dc:creator/>
  <cp:keywords/>
  <dc:description/>
  <cp:lastModifiedBy>Chandi PANDITHARATNE</cp:lastModifiedBy>
  <cp:revision/>
  <dcterms:created xsi:type="dcterms:W3CDTF">2012-05-25T00:32:52Z</dcterms:created>
  <dcterms:modified xsi:type="dcterms:W3CDTF">2025-01-24T05:27:15Z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0x010100E79AE1762D581A43A92E6C916D07AB2A</vt:lpwstr>
  </property>
  <property fmtid="{D5CDD505-2E9C-101B-9397-08002B2CF9AE}" pid="3" name="Order">
    <vt:r8>2683000</vt:r8>
  </property>
  <property fmtid="{D5CDD505-2E9C-101B-9397-08002B2CF9AE}" pid="4" name="MediaServiceImageTags">
    <vt:lpwstr/>
  </property>
  <property fmtid="{D5CDD505-2E9C-101B-9397-08002B2CF9AE}" pid="11" name="Brief Description">
    <vt:lpwstr>Completed offset calculator template supplied by EPBC</vt:lpwstr>
  </property>
  <property fmtid="{D5CDD505-2E9C-101B-9397-08002B2CF9AE}" pid="12" name="Link">
    <vt:lpwstr>, </vt:lpwstr>
  </property>
  <property fmtid="{D5CDD505-2E9C-101B-9397-08002B2CF9AE}" pid="14" name="Sensitive">
    <vt:lpwstr>No</vt:lpwstr>
  </property>
</Properties>
</file>